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210" windowHeight="6930"/>
  </bookViews>
  <sheets>
    <sheet name="ΙΣΟΤ1" sheetId="1" r:id="rId1"/>
    <sheet name="Φύλλο1" sheetId="25" r:id="rId2"/>
    <sheet name="ΙΣΟΤ2" sheetId="2" r:id="rId3"/>
    <sheet name="Φύλλο2" sheetId="26" r:id="rId4"/>
    <sheet name="ΙΣΟΛ1" sheetId="3" r:id="rId5"/>
    <sheet name="Φύλλο3" sheetId="27" r:id="rId6"/>
    <sheet name="ΙΣΟΛ2" sheetId="5" r:id="rId7"/>
    <sheet name="Φύλλο4" sheetId="28" r:id="rId8"/>
    <sheet name="ΙΣΟΛ3" sheetId="13" r:id="rId9"/>
    <sheet name="Φύλλο5" sheetId="29" r:id="rId10"/>
    <sheet name="ΔΙΑΔ-ΙΣΟΛ" sheetId="16" r:id="rId11"/>
    <sheet name="ΕΓΓΡΑΦΕΣ1" sheetId="4" r:id="rId12"/>
    <sheet name="ΕΓΓΡΑΦΕΣ2" sheetId="9" r:id="rId13"/>
    <sheet name="ΕΓΓΡ-3" sheetId="23" r:id="rId14"/>
    <sheet name="ΕΓΓΡ-3-ΛΥΣΗ" sheetId="24" r:id="rId15"/>
    <sheet name="ΚΑΧ" sheetId="11" r:id="rId16"/>
    <sheet name="KAX-ΛΥΣΗ" sheetId="30" r:id="rId17"/>
    <sheet name="ΙΣΟΛ-ΚΑΧ-1" sheetId="12" r:id="rId18"/>
    <sheet name="ΛΥΣΗ" sheetId="31" r:id="rId19"/>
    <sheet name="ΙΣΟΛ-ΚΑΧ-2" sheetId="14" r:id="rId20"/>
    <sheet name="ΙΣΟΛ-ΚΑΧ-2-ΛΥΣΗ" sheetId="15" r:id="rId21"/>
  </sheets>
  <calcPr calcId="145621"/>
</workbook>
</file>

<file path=xl/calcChain.xml><?xml version="1.0" encoding="utf-8"?>
<calcChain xmlns="http://schemas.openxmlformats.org/spreadsheetml/2006/main">
  <c r="F46" i="31" l="1"/>
  <c r="F41" i="31"/>
  <c r="C41" i="31"/>
  <c r="C51" i="31" s="1"/>
  <c r="C55" i="31" s="1"/>
  <c r="E32" i="31"/>
  <c r="E28" i="31"/>
  <c r="C16" i="30"/>
  <c r="B16" i="30"/>
  <c r="C15" i="30"/>
  <c r="B15" i="30"/>
  <c r="C14" i="30"/>
  <c r="B14" i="30"/>
  <c r="D12" i="30"/>
  <c r="B12" i="30"/>
  <c r="D11" i="30"/>
  <c r="B11" i="30"/>
  <c r="D13" i="30" l="1"/>
  <c r="D16" i="30"/>
  <c r="F49" i="31"/>
  <c r="E33" i="31"/>
  <c r="E36" i="31" s="1"/>
  <c r="B19" i="29"/>
  <c r="B18" i="29"/>
  <c r="C20" i="29" s="1"/>
  <c r="L14" i="29"/>
  <c r="Q10" i="29"/>
  <c r="Q11" i="29" s="1"/>
  <c r="F34" i="28"/>
  <c r="C34" i="28"/>
  <c r="F12" i="28"/>
  <c r="F5" i="28"/>
  <c r="B22" i="27"/>
  <c r="B21" i="27"/>
  <c r="C23" i="27" s="1"/>
  <c r="K13" i="27"/>
  <c r="P10" i="27"/>
  <c r="P13" i="27" s="1"/>
  <c r="B28" i="26"/>
  <c r="B27" i="26"/>
  <c r="C29" i="26" s="1"/>
  <c r="B28" i="25"/>
  <c r="B27" i="25"/>
  <c r="C29" i="25" s="1"/>
  <c r="D18" i="30" l="1"/>
  <c r="J16" i="14"/>
  <c r="F58" i="16"/>
  <c r="C58" i="16"/>
  <c r="F48" i="16"/>
  <c r="C48" i="16"/>
  <c r="F37" i="16"/>
  <c r="C37" i="16"/>
  <c r="F28" i="16"/>
  <c r="C28" i="16"/>
  <c r="F16" i="16"/>
  <c r="C16" i="16"/>
  <c r="F5" i="16"/>
  <c r="C5" i="16"/>
  <c r="D41" i="15"/>
  <c r="D42" i="15" s="1"/>
  <c r="D45" i="15" s="1"/>
  <c r="D26" i="15"/>
  <c r="G23" i="15"/>
  <c r="D22" i="15"/>
  <c r="D18" i="15"/>
  <c r="C14" i="15"/>
  <c r="B14" i="15"/>
  <c r="D13" i="15"/>
  <c r="D12" i="15"/>
  <c r="D11" i="15"/>
  <c r="D10" i="15"/>
  <c r="G9" i="15"/>
  <c r="G29" i="15"/>
  <c r="D9" i="15"/>
  <c r="D14" i="15" s="1"/>
  <c r="C20" i="13"/>
  <c r="L14" i="13"/>
  <c r="Q10" i="13"/>
  <c r="Q11" i="13"/>
  <c r="F46" i="12"/>
  <c r="F41" i="12"/>
  <c r="F49" i="12" s="1"/>
  <c r="C41" i="12"/>
  <c r="C51" i="12"/>
  <c r="E32" i="12"/>
  <c r="E33" i="12" s="1"/>
  <c r="E36" i="12" s="1"/>
  <c r="E28" i="12"/>
  <c r="D16" i="11"/>
  <c r="B16" i="11"/>
  <c r="B15" i="11"/>
  <c r="B14" i="11"/>
  <c r="D13" i="11"/>
  <c r="D18" i="11" s="1"/>
  <c r="B12" i="11"/>
  <c r="B11" i="11"/>
  <c r="D118" i="9"/>
  <c r="B118" i="9"/>
  <c r="D105" i="9"/>
  <c r="B105" i="9"/>
  <c r="D92" i="9"/>
  <c r="B92" i="9"/>
  <c r="D80" i="9"/>
  <c r="B80" i="9"/>
  <c r="D68" i="9"/>
  <c r="B68" i="9"/>
  <c r="D56" i="9"/>
  <c r="B56" i="9"/>
  <c r="D43" i="9"/>
  <c r="B43" i="9"/>
  <c r="D31" i="9"/>
  <c r="B31" i="9"/>
  <c r="D20" i="9"/>
  <c r="B20" i="9"/>
  <c r="D8" i="9"/>
  <c r="B8" i="9"/>
  <c r="F34" i="5"/>
  <c r="C34" i="5"/>
  <c r="C23" i="3"/>
  <c r="K13" i="3"/>
  <c r="P13" i="3"/>
  <c r="C29" i="2"/>
  <c r="C29" i="1"/>
  <c r="D29" i="15" l="1"/>
</calcChain>
</file>

<file path=xl/sharedStrings.xml><?xml version="1.0" encoding="utf-8"?>
<sst xmlns="http://schemas.openxmlformats.org/spreadsheetml/2006/main" count="670" uniqueCount="200">
  <si>
    <t>Έπιπλα</t>
  </si>
  <si>
    <t>Προμηθευτές</t>
  </si>
  <si>
    <t>Ε=</t>
  </si>
  <si>
    <t>Ε=ΙΚ+Π</t>
  </si>
  <si>
    <t>Π=</t>
  </si>
  <si>
    <t>ΙΚ=Ε-Π</t>
  </si>
  <si>
    <t>ΙΚ=</t>
  </si>
  <si>
    <t xml:space="preserve">Μηχανήματα </t>
  </si>
  <si>
    <t>Μεταφορικά Μέσα</t>
  </si>
  <si>
    <t>Έτοιμα Προϊόντα</t>
  </si>
  <si>
    <t>Πελάτες</t>
  </si>
  <si>
    <t>Ταμείο</t>
  </si>
  <si>
    <t>Χρεώστες Διάφοροι</t>
  </si>
  <si>
    <t>Γραμμάτεια Εισπρακτέα</t>
  </si>
  <si>
    <t>Γραμμάτεια Πληρ.</t>
  </si>
  <si>
    <t>Δάνεια</t>
  </si>
  <si>
    <t>Το ενεργητικό και παθητικό μιας επιχείρησης στις 31/12/05 αποτελούταν από τα εξής στοιχεία:</t>
  </si>
  <si>
    <t xml:space="preserve">Προσδιορίστε το Ίδιον Κεφάλαιο </t>
  </si>
  <si>
    <t>Ενοίκια Εισπρακτ.</t>
  </si>
  <si>
    <t>Ενοίκια Πληρωτ.</t>
  </si>
  <si>
    <t>Φόροι Τέλη</t>
  </si>
  <si>
    <t>Ασφαλιστικές Εισφορές</t>
  </si>
  <si>
    <t>Γήπεδα</t>
  </si>
  <si>
    <t>Καταθέσεις όψεως</t>
  </si>
  <si>
    <t>Χρεόγραφα</t>
  </si>
  <si>
    <t>Το ενεργητικό μιας επιχείρησης στις 31/12/05 αποτελούταν από τα εξής στοιχεία:</t>
  </si>
  <si>
    <t>ΙΣΟΛΟΓΙΣΜΟΣ 31/12/05</t>
  </si>
  <si>
    <t>Ταμείο (μετρητά)</t>
  </si>
  <si>
    <t>Ίδιον Κεφαλαιο</t>
  </si>
  <si>
    <t>Καταθέσεις Όψεως</t>
  </si>
  <si>
    <t>Απαιτήσεις από πελάτες</t>
  </si>
  <si>
    <t>Εμπορεύματα</t>
  </si>
  <si>
    <t>Δάνειο</t>
  </si>
  <si>
    <t>Μισθοί πληρωτέοι</t>
  </si>
  <si>
    <t>Αυτοκίνητα</t>
  </si>
  <si>
    <t>Κτίρια</t>
  </si>
  <si>
    <t>Το Παθητικό της επιχείρησης αποτελούταν από τις εξής υποχρεώσεις:</t>
  </si>
  <si>
    <t>Υπολογίστε το Ίδιον Κεφάλαιο της επιχείρησης.</t>
  </si>
  <si>
    <t>Καταχώρηση Λογιστικών γεγονότων σε Λογαριασμούς</t>
  </si>
  <si>
    <t xml:space="preserve">1.Για τη σύσταση της Εταιρείας Χ εισφέρονται μετρητοίς 2.500 και εμπορεύματα αξίας 5.000. </t>
  </si>
  <si>
    <t>Ί. Κ.</t>
  </si>
  <si>
    <t xml:space="preserve">2. Σύναψη Δανείου ύψους 3000: </t>
  </si>
  <si>
    <t xml:space="preserve">3. Αγορά μηχανημάτων τοις μετρητοίς αξίας 5000 </t>
  </si>
  <si>
    <t>Μηχανήματα</t>
  </si>
  <si>
    <t>4. Καταβάλλονται για μισθοδοσία 300 ευρώ</t>
  </si>
  <si>
    <t>Αμοιβές Προς.</t>
  </si>
  <si>
    <t xml:space="preserve">5. Αγορά επίπλων αξίας 1750 με αποδοχή συναλλαγματικής ισόποσης αξίας </t>
  </si>
  <si>
    <t xml:space="preserve">Επιπλα και Σκεύη </t>
  </si>
  <si>
    <t>Γραμ. Πληρωτέα</t>
  </si>
  <si>
    <t xml:space="preserve">6. Πώληση εμπορ. αξίας κτήσης 2000 αντί 3000 ½ μετρητοίς και ½ με πίστωση </t>
  </si>
  <si>
    <t xml:space="preserve">7. Αγορά Η/Υ αξίας 5000 το 50% με πίστωση 25% μετρητοίς </t>
  </si>
  <si>
    <t xml:space="preserve">και το υπόλοιπο με αποδοχή συναλλαγματικής. </t>
  </si>
  <si>
    <t>Η/Υ</t>
  </si>
  <si>
    <t>ΝΑ ΣΥΝΤΑΧΘΕΙ Ο ΙΣΟΛΟΓΙΣΜΟΣ ΤΗΣ ΑΦΜ. ΑΕ</t>
  </si>
  <si>
    <t>Μηχαν.</t>
  </si>
  <si>
    <t>Αυτικίνητα φορτηγ</t>
  </si>
  <si>
    <t>Μηχανές γραφείου</t>
  </si>
  <si>
    <t>Έτοιμα Προίόντα</t>
  </si>
  <si>
    <t>Προκαταβ. Στο Προσωπ.</t>
  </si>
  <si>
    <t>Μετοχές</t>
  </si>
  <si>
    <t>Γραμμ. Πληρωτ.</t>
  </si>
  <si>
    <t>Αποδοχές Προσωπ. Πληρωτ.</t>
  </si>
  <si>
    <t>Υποχρεώσεις από Φόρους Τέλη</t>
  </si>
  <si>
    <t xml:space="preserve">Ασφαλιστικές Εισφορές </t>
  </si>
  <si>
    <t>Κεφάλαιο</t>
  </si>
  <si>
    <t>;</t>
  </si>
  <si>
    <t>ΙΣΟΛΟΓΙΣΜΟΣ</t>
  </si>
  <si>
    <t>ΑΦΜ ΑΕ</t>
  </si>
  <si>
    <t>Κεφαλ.</t>
  </si>
  <si>
    <t>Σύνολο Ενεργητ</t>
  </si>
  <si>
    <t>Σύνολο Παθητ.</t>
  </si>
  <si>
    <t>ΚΑΧ</t>
  </si>
  <si>
    <t>Χ</t>
  </si>
  <si>
    <t>Κεφάλ.</t>
  </si>
  <si>
    <t>Εμπορ.</t>
  </si>
  <si>
    <t xml:space="preserve">Ταμείο </t>
  </si>
  <si>
    <t>Σύν. Εν.</t>
  </si>
  <si>
    <t>Συν. Παθ.</t>
  </si>
  <si>
    <t>Πώληση μετρητοίς εμπορ. αρχικής αξίας 2000 προς 3000</t>
  </si>
  <si>
    <t xml:space="preserve">•Αγορά επίπλων αξίας 1750 με αποδοχή συναλλαγματικής ισόποσης αξίας </t>
  </si>
  <si>
    <t xml:space="preserve">Έπιπλα </t>
  </si>
  <si>
    <t>Γραμ. πληρ.</t>
  </si>
  <si>
    <t>Πώληση εμπορ. αξίας κτήσης 2000 αντί 3000 ½ μετρητοίς και ½ με πίστωση</t>
  </si>
  <si>
    <t xml:space="preserve">•Αγορά Η/Υ αξίας 5000 το 50% με πίστωση 25% μετρητοίς και το υπόλοιπο με αποδοχή συναλλαγματικής. </t>
  </si>
  <si>
    <t>Προμηθ.</t>
  </si>
  <si>
    <t xml:space="preserve">•Ο πελάτης Χ έδωσε προκαταβολή 500 για αγορά εμπορ. τιμής κτήσης 1000 αντι 2000 που θα παραδοθούν σε ένα μήνα </t>
  </si>
  <si>
    <t>Προκατ. Πελ.</t>
  </si>
  <si>
    <t xml:space="preserve">•Εξόφληση συναλλαγματικών αξίας 3000 </t>
  </si>
  <si>
    <t xml:space="preserve">•Αγορά εμπορευμάτων αξίας 3000 το 1/3 μετρητοίς και το υπόλοιπο με πίστωση </t>
  </si>
  <si>
    <t>Παράδοση εμπορευμάτων στον πελ. Χ αξίας κτήσης 1000  αντι 2000 και είσπραξη υπολοίπου.</t>
  </si>
  <si>
    <t xml:space="preserve">•Πληρωμή 300 ευρώ για έξοδα ΟΤΕ, ΔΕΗ, ΕΥΔΑΠ </t>
  </si>
  <si>
    <t>Αποδοχές Προσωπικού</t>
  </si>
  <si>
    <t>Γενικά έξοδα</t>
  </si>
  <si>
    <t xml:space="preserve">Κόστος Πωληθέντων </t>
  </si>
  <si>
    <t xml:space="preserve">Μικτό Κέρδος </t>
  </si>
  <si>
    <t xml:space="preserve">Μείον </t>
  </si>
  <si>
    <t xml:space="preserve">Πλέον </t>
  </si>
  <si>
    <t>Αποτέλεσμα Χρήσης</t>
  </si>
  <si>
    <t xml:space="preserve">Να καταρτιστεί η ΚΑΧ  της "ΑΕΓΕΤ ΕΠΕ" βάσει των δεδομένων 31/12/06 </t>
  </si>
  <si>
    <t>ΥΛΙΚΑ Αναλωθεντα</t>
  </si>
  <si>
    <t>Κύκλος εργασιών</t>
  </si>
  <si>
    <t xml:space="preserve">Η χρηματοοικονομική κατάσταση της επιχείρησης "ΒΗΤΑ" 30/06/06 </t>
  </si>
  <si>
    <t>Αμοιβές Προσωπικού</t>
  </si>
  <si>
    <t>Αποσβεσεις.Επίπλων και Σκευών</t>
  </si>
  <si>
    <t xml:space="preserve">Γραμ. πληρωτέα </t>
  </si>
  <si>
    <t xml:space="preserve">Διαφημίσεις </t>
  </si>
  <si>
    <t xml:space="preserve">Εμπορεύματα </t>
  </si>
  <si>
    <t>Επιπλα και σκεύη</t>
  </si>
  <si>
    <t>ΙΚ</t>
  </si>
  <si>
    <t>Καταθ. Όψεως</t>
  </si>
  <si>
    <t>Κέρδη από Χρεόγραφα</t>
  </si>
  <si>
    <t xml:space="preserve">Προκατ. Πελατών </t>
  </si>
  <si>
    <t xml:space="preserve">Προμηθευτές </t>
  </si>
  <si>
    <t xml:space="preserve">Προκαταβολές Προμηθευτών </t>
  </si>
  <si>
    <t>Προπληρ. Ασφάλιστρα</t>
  </si>
  <si>
    <t xml:space="preserve">Πωλήσεις </t>
  </si>
  <si>
    <t>Υπολογίστε τα ΙΚ και καταρτίστε τον Ισολογισμό και την ΚΑΧ</t>
  </si>
  <si>
    <t xml:space="preserve">Μειον </t>
  </si>
  <si>
    <t xml:space="preserve">Μικτά Αποτελέσματα </t>
  </si>
  <si>
    <t>Αποσβέσεις</t>
  </si>
  <si>
    <t>Αποτέλεσμα Εκμετ.</t>
  </si>
  <si>
    <r>
      <t>Ζημιά Χρήσης</t>
    </r>
    <r>
      <rPr>
        <sz val="10"/>
        <rFont val="Arial"/>
        <family val="2"/>
        <charset val="161"/>
      </rPr>
      <t xml:space="preserve"> </t>
    </r>
  </si>
  <si>
    <t>Ισολογισμός</t>
  </si>
  <si>
    <t xml:space="preserve">Ζημιά Χρήσης </t>
  </si>
  <si>
    <t>Σύνολο Παθητικού</t>
  </si>
  <si>
    <t>Σύνολο Ενεργητικού</t>
  </si>
  <si>
    <t>ΝΟΣΗΛΕΥΤΙΚΟ ΙΔΡΥΜΑ Β.Γ.</t>
  </si>
  <si>
    <t>Αξία Κτήσης</t>
  </si>
  <si>
    <t>Αναπόσβεστη</t>
  </si>
  <si>
    <t>ΕΝΕΡΓΗΤΙΚΟ</t>
  </si>
  <si>
    <t>Αξία</t>
  </si>
  <si>
    <t>ΠΑΘΗΤΙΚΟ</t>
  </si>
  <si>
    <t>ΠΑΓΙΟ ΕΝΕΡΓΗΤΙΚΟ</t>
  </si>
  <si>
    <t>ΙΔΙΑ ΚΕΦΑΛΑΙΑ</t>
  </si>
  <si>
    <t>ΜΕΙΟΝ ΖΗΜΙΑ ΕΙΣ ΝΕΟΝ</t>
  </si>
  <si>
    <t>ΚΤΙΡΙΑ</t>
  </si>
  <si>
    <t>ΜΗΧΑΝΟΛΟΓΙΚΟΣ ΕΞΟΠΛΙΣΜΟΣ</t>
  </si>
  <si>
    <t>ΜΕΤΑΦΟΡΙΚΑ ΜΕΣΑ</t>
  </si>
  <si>
    <t>ΕΠΙΠΛΑ</t>
  </si>
  <si>
    <t>ΙΜΑΤΙΟΘΗΚΗ</t>
  </si>
  <si>
    <t xml:space="preserve">           ΣΥΝΟΛΟ ΑΚΙΝΗΤΟΠΟΙΗΣΕΩΝ</t>
  </si>
  <si>
    <t>ΑΠΟΘΕΜΑΤΑ</t>
  </si>
  <si>
    <t xml:space="preserve">ΤΡΟΦΙΜΑ </t>
  </si>
  <si>
    <t>ΧΗΜΙΚΟΦΑΡΜΑΚΕΥΤΙΚΟ ΥΛΙΚΟ</t>
  </si>
  <si>
    <t>ΑΠΑΙΤΗΣΕΙΣ</t>
  </si>
  <si>
    <t>ΒΡΑΧΥΠΡΟΘΕΣΜΕΣ ΥΠΟΧΡΕΩΣΕΙΣ</t>
  </si>
  <si>
    <t>ΠΕΛΑΤΕΣ</t>
  </si>
  <si>
    <t>ΠΡΟΜΗΘΕΥΤΕΣ</t>
  </si>
  <si>
    <t>ΝΟΣΗΛΕΙΑ ΕΙΣΠΡΑΚΤΕΑ</t>
  </si>
  <si>
    <t>ΜΙΣΘΟΙ ΠΛΗΡΩΤΕΟΙ</t>
  </si>
  <si>
    <t>ΔΙΑΘΕΣΙΜΑ</t>
  </si>
  <si>
    <t>ΤΑΜΕΙΟ</t>
  </si>
  <si>
    <t>ΚΑΤΑΘΕΣΕΙΣ ΟΨΕΩΣ ΚΑΙ ΠΡΟΘΕΣΜΙΑΣ</t>
  </si>
  <si>
    <t xml:space="preserve">       ΣΥΝΟΛΟ ΕΝΕΡΓΗΤΙΚΟΥ</t>
  </si>
  <si>
    <t>ΣΥΝΟΛΟ ΠΑΘΗΤΙΚΟΥ</t>
  </si>
  <si>
    <t>ΝΟΣΗΛΕΙΑ</t>
  </si>
  <si>
    <t>ΑΝΑΛ. ΧΗΜ. ΥΛΙΚΟ</t>
  </si>
  <si>
    <t>ΑΝΑΛ. ΤΡΟΦ</t>
  </si>
  <si>
    <t>ΜΙΣΘΟΙ</t>
  </si>
  <si>
    <t>ΗΜΕΡΟΜ.</t>
  </si>
  <si>
    <t>ΙΚ+/-Κ/Ζ=Ε-Π</t>
  </si>
  <si>
    <t>ΓΕΝΙΚ ΕΞΟΔΑ</t>
  </si>
  <si>
    <t>ΙΚ=Ε-Π-/+Κ/Ζ</t>
  </si>
  <si>
    <t>ΕΞΟΔ. ΣΥΝΤ ΚΤΙΡ.</t>
  </si>
  <si>
    <t>ΑΠΟΣΒ.</t>
  </si>
  <si>
    <t>Λειτουργικό Αποτέλεσμα</t>
  </si>
  <si>
    <t>ΖΗΜ ΑΠΌ ΚΑΤΑΣΤΡΟΦΗ ΧΗΜ. ΥΛΙΚΩΝ</t>
  </si>
  <si>
    <t>ΖΗΜΕΙΑ ΧΡΗΣΗΣ</t>
  </si>
  <si>
    <t xml:space="preserve">Εμπορευματα </t>
  </si>
  <si>
    <t xml:space="preserve">Κεφάλαιο </t>
  </si>
  <si>
    <t>Ταμειο</t>
  </si>
  <si>
    <t>Προμηθευτες</t>
  </si>
  <si>
    <t>1) Αγοράστηκαν εμπορεύματα αντί 20.000 με μετρητά την 1/2/06</t>
  </si>
  <si>
    <t>ΙΣΟΛΟΓΙΣΜΟΣ 1/2/06</t>
  </si>
  <si>
    <t>2) Πληρώθηκαν μετρητά σε προμηθευτές 12.000 την 2/2/06</t>
  </si>
  <si>
    <t>ΙΣΟΛΟΓΙΣΜΟΣ 2/2/06</t>
  </si>
  <si>
    <t>3) Πληρώθηκε το ενοίκιο μηνός 6.000 στις 5/3/06</t>
  </si>
  <si>
    <t>ΙΣΟΛΟΓΙΣΜΟΣ 5/3/06</t>
  </si>
  <si>
    <t>4) Πωλήθηκαν εμπορεύματα αξίας 100.000 αντί 120.000 στις 7/3/06</t>
  </si>
  <si>
    <t>ΙΣΟΛΟΓΙΣΜΟΣ 7/3/06</t>
  </si>
  <si>
    <t xml:space="preserve">5) Αγοράστηκαν εμπορεύματα αξίας 40.000 κατά το μισό με πίστωση και για το υπόλοιπο, </t>
  </si>
  <si>
    <t>πλέον τόκων 2.000 με αποδοχή συναλλαγματικής σε διαταγή του πωλητή στις 7/3</t>
  </si>
  <si>
    <t>Γραμ πληρ.</t>
  </si>
  <si>
    <t>Ιδιο Κεφάλαιο</t>
  </si>
  <si>
    <t>(1)</t>
  </si>
  <si>
    <t>(2</t>
  </si>
  <si>
    <t>6)</t>
  </si>
  <si>
    <t>(3β)</t>
  </si>
  <si>
    <t>(7</t>
  </si>
  <si>
    <t>Κτίριο</t>
  </si>
  <si>
    <t>Έξοδα Επισκ.</t>
  </si>
  <si>
    <t xml:space="preserve">2) </t>
  </si>
  <si>
    <t>Γραμ. Πληρωτ.</t>
  </si>
  <si>
    <t>Επιπλα κ Σκεύη</t>
  </si>
  <si>
    <t>(3α)</t>
  </si>
  <si>
    <t>Υλικά Εποπ. Διδασκ</t>
  </si>
  <si>
    <t>Εσοδα</t>
  </si>
  <si>
    <t>(6</t>
  </si>
  <si>
    <t xml:space="preserve">Αμοιβ. </t>
  </si>
  <si>
    <t>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</si>
</sst>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61"/>
    </font>
    <font>
      <b/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color indexed="10"/>
      <name val="Arial"/>
      <family val="2"/>
      <charset val="161"/>
    </font>
    <font>
      <b/>
      <i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color indexed="10"/>
      <name val="Arial"/>
      <family val="2"/>
      <charset val="161"/>
    </font>
    <font>
      <b/>
      <i/>
      <u/>
      <sz val="12"/>
      <name val="Arial"/>
      <family val="2"/>
      <charset val="161"/>
    </font>
    <font>
      <b/>
      <i/>
      <sz val="7"/>
      <name val="Arial Greek"/>
      <family val="2"/>
      <charset val="161"/>
    </font>
    <font>
      <b/>
      <i/>
      <sz val="10"/>
      <name val="Arial Greek"/>
      <charset val="161"/>
    </font>
    <font>
      <i/>
      <sz val="8"/>
      <name val="Arial Greek"/>
      <charset val="161"/>
    </font>
    <font>
      <i/>
      <sz val="10"/>
      <name val="Arial Greek"/>
      <charset val="161"/>
    </font>
    <font>
      <i/>
      <sz val="10"/>
      <color indexed="10"/>
      <name val="Arial Greek"/>
      <charset val="161"/>
    </font>
    <font>
      <b/>
      <i/>
      <sz val="12"/>
      <name val="Arial Greek"/>
      <charset val="161"/>
    </font>
    <font>
      <b/>
      <sz val="10"/>
      <color indexed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1" fillId="0" borderId="1" xfId="0" applyFont="1" applyBorder="1"/>
    <xf numFmtId="0" fontId="0" fillId="0" borderId="2" xfId="0" applyBorder="1"/>
    <xf numFmtId="3" fontId="4" fillId="0" borderId="6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/>
    <xf numFmtId="3" fontId="3" fillId="0" borderId="6" xfId="0" applyNumberFormat="1" applyFont="1" applyBorder="1"/>
    <xf numFmtId="0" fontId="4" fillId="0" borderId="0" xfId="0" applyFont="1"/>
    <xf numFmtId="3" fontId="3" fillId="0" borderId="0" xfId="0" applyNumberFormat="1" applyFont="1"/>
    <xf numFmtId="3" fontId="4" fillId="0" borderId="2" xfId="0" applyNumberFormat="1" applyFont="1" applyBorder="1"/>
    <xf numFmtId="3" fontId="3" fillId="0" borderId="4" xfId="0" applyNumberFormat="1" applyFont="1" applyBorder="1"/>
    <xf numFmtId="0" fontId="3" fillId="0" borderId="8" xfId="0" applyFont="1" applyBorder="1"/>
    <xf numFmtId="3" fontId="4" fillId="0" borderId="8" xfId="0" applyNumberFormat="1" applyFont="1" applyBorder="1"/>
    <xf numFmtId="0" fontId="3" fillId="0" borderId="0" xfId="0" applyFont="1"/>
    <xf numFmtId="0" fontId="4" fillId="0" borderId="4" xfId="0" applyFont="1" applyBorder="1"/>
    <xf numFmtId="0" fontId="0" fillId="0" borderId="0" xfId="0" applyFill="1" applyBorder="1"/>
    <xf numFmtId="3" fontId="3" fillId="0" borderId="2" xfId="0" applyNumberFormat="1" applyFont="1" applyBorder="1"/>
    <xf numFmtId="0" fontId="0" fillId="0" borderId="9" xfId="0" applyBorder="1"/>
    <xf numFmtId="0" fontId="4" fillId="0" borderId="10" xfId="0" applyFont="1" applyBorder="1"/>
    <xf numFmtId="0" fontId="0" fillId="0" borderId="9" xfId="0" applyFill="1" applyBorder="1"/>
    <xf numFmtId="0" fontId="3" fillId="0" borderId="10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17" fillId="0" borderId="0" xfId="0" applyFont="1"/>
    <xf numFmtId="3" fontId="17" fillId="0" borderId="0" xfId="0" applyNumberFormat="1" applyFont="1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5" fillId="0" borderId="1" xfId="0" applyFont="1" applyBorder="1"/>
    <xf numFmtId="3" fontId="0" fillId="0" borderId="0" xfId="0" applyNumberFormat="1" applyBorder="1"/>
    <xf numFmtId="0" fontId="6" fillId="0" borderId="1" xfId="0" applyFont="1" applyFill="1" applyBorder="1"/>
    <xf numFmtId="3" fontId="0" fillId="0" borderId="1" xfId="0" applyNumberFormat="1" applyBorder="1"/>
    <xf numFmtId="3" fontId="0" fillId="0" borderId="6" xfId="0" applyNumberFormat="1" applyBorder="1"/>
    <xf numFmtId="3" fontId="1" fillId="0" borderId="3" xfId="0" applyNumberFormat="1" applyFont="1" applyBorder="1"/>
    <xf numFmtId="3" fontId="10" fillId="0" borderId="0" xfId="0" applyNumberFormat="1" applyFon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2" fillId="0" borderId="0" xfId="0" applyNumberFormat="1" applyFont="1"/>
    <xf numFmtId="0" fontId="11" fillId="0" borderId="0" xfId="0" applyFont="1"/>
    <xf numFmtId="3" fontId="13" fillId="0" borderId="0" xfId="0" applyNumberFormat="1" applyFont="1" applyBorder="1"/>
    <xf numFmtId="3" fontId="13" fillId="0" borderId="0" xfId="0" applyNumberFormat="1" applyFont="1" applyAlignment="1">
      <alignment horizontal="right"/>
    </xf>
    <xf numFmtId="0" fontId="13" fillId="0" borderId="0" xfId="0" applyFont="1"/>
    <xf numFmtId="3" fontId="14" fillId="0" borderId="0" xfId="0" applyNumberFormat="1" applyFont="1" applyBorder="1"/>
    <xf numFmtId="0" fontId="13" fillId="0" borderId="0" xfId="0" applyFont="1" applyAlignment="1">
      <alignment horizontal="left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3" fontId="13" fillId="0" borderId="12" xfId="0" applyNumberFormat="1" applyFont="1" applyBorder="1"/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Border="1"/>
    <xf numFmtId="3" fontId="13" fillId="0" borderId="2" xfId="0" applyNumberFormat="1" applyFont="1" applyBorder="1"/>
    <xf numFmtId="3" fontId="13" fillId="0" borderId="3" xfId="0" applyNumberFormat="1" applyFont="1" applyBorder="1"/>
    <xf numFmtId="3" fontId="12" fillId="0" borderId="0" xfId="0" applyNumberFormat="1" applyFont="1" applyBorder="1"/>
    <xf numFmtId="1" fontId="13" fillId="0" borderId="0" xfId="0" applyNumberFormat="1" applyFont="1"/>
    <xf numFmtId="1" fontId="6" fillId="0" borderId="0" xfId="0" applyNumberFormat="1" applyFont="1"/>
    <xf numFmtId="0" fontId="15" fillId="0" borderId="0" xfId="0" applyFont="1"/>
    <xf numFmtId="3" fontId="11" fillId="0" borderId="3" xfId="0" applyNumberFormat="1" applyFont="1" applyBorder="1"/>
    <xf numFmtId="3" fontId="16" fillId="0" borderId="0" xfId="0" applyNumberFormat="1" applyFont="1"/>
    <xf numFmtId="3" fontId="0" fillId="0" borderId="5" xfId="0" applyNumberForma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3" fontId="0" fillId="0" borderId="7" xfId="0" applyNumberFormat="1" applyBorder="1"/>
    <xf numFmtId="49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1" fillId="3" borderId="0" xfId="0" applyFont="1" applyFill="1"/>
    <xf numFmtId="3" fontId="0" fillId="2" borderId="11" xfId="0" applyNumberFormat="1" applyFill="1" applyBorder="1"/>
    <xf numFmtId="3" fontId="1" fillId="3" borderId="0" xfId="0" applyNumberFormat="1" applyFont="1" applyFill="1"/>
    <xf numFmtId="3" fontId="0" fillId="4" borderId="11" xfId="0" applyNumberFormat="1" applyFill="1" applyBorder="1"/>
    <xf numFmtId="3" fontId="0" fillId="3" borderId="0" xfId="0" applyNumberFormat="1" applyFill="1"/>
    <xf numFmtId="3" fontId="0" fillId="3" borderId="4" xfId="0" applyNumberFormat="1" applyFill="1" applyBorder="1"/>
    <xf numFmtId="3" fontId="0" fillId="3" borderId="2" xfId="0" applyNumberFormat="1" applyFill="1" applyBorder="1"/>
    <xf numFmtId="0" fontId="0" fillId="3" borderId="0" xfId="0" applyFill="1"/>
    <xf numFmtId="3" fontId="0" fillId="3" borderId="3" xfId="0" applyNumberFormat="1" applyFill="1" applyBorder="1"/>
    <xf numFmtId="3" fontId="1" fillId="4" borderId="0" xfId="0" applyNumberFormat="1" applyFont="1" applyFill="1"/>
    <xf numFmtId="0" fontId="0" fillId="4" borderId="0" xfId="0" applyFill="1"/>
    <xf numFmtId="0" fontId="0" fillId="4" borderId="13" xfId="0" applyFill="1" applyBorder="1"/>
    <xf numFmtId="0" fontId="1" fillId="4" borderId="0" xfId="0" applyFont="1" applyFill="1"/>
    <xf numFmtId="0" fontId="0" fillId="4" borderId="11" xfId="0" applyFill="1" applyBorder="1"/>
    <xf numFmtId="3" fontId="17" fillId="0" borderId="2" xfId="0" applyNumberFormat="1" applyFont="1" applyBorder="1"/>
    <xf numFmtId="3" fontId="0" fillId="4" borderId="2" xfId="0" applyNumberFormat="1" applyFill="1" applyBorder="1"/>
    <xf numFmtId="0" fontId="8" fillId="4" borderId="11" xfId="0" applyFont="1" applyFill="1" applyBorder="1"/>
    <xf numFmtId="0" fontId="17" fillId="0" borderId="2" xfId="0" applyFont="1" applyBorder="1"/>
    <xf numFmtId="3" fontId="17" fillId="3" borderId="0" xfId="0" applyNumberFormat="1" applyFont="1" applyFill="1"/>
    <xf numFmtId="3" fontId="0" fillId="0" borderId="0" xfId="0" applyNumberFormat="1" applyFill="1"/>
    <xf numFmtId="3" fontId="1" fillId="2" borderId="0" xfId="0" applyNumberFormat="1" applyFont="1" applyFill="1"/>
    <xf numFmtId="0" fontId="0" fillId="2" borderId="0" xfId="0" applyFill="1" applyAlignment="1">
      <alignment horizontal="right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13" xfId="0" applyBorder="1"/>
    <xf numFmtId="3" fontId="17" fillId="2" borderId="0" xfId="0" applyNumberFormat="1" applyFont="1" applyFill="1"/>
    <xf numFmtId="0" fontId="3" fillId="0" borderId="0" xfId="0" applyFont="1" applyFill="1"/>
    <xf numFmtId="0" fontId="4" fillId="0" borderId="2" xfId="0" applyFont="1" applyBorder="1"/>
    <xf numFmtId="0" fontId="3" fillId="0" borderId="1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justify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</xdr:row>
          <xdr:rowOff>133350</xdr:rowOff>
        </xdr:from>
        <xdr:to>
          <xdr:col>10</xdr:col>
          <xdr:colOff>66675</xdr:colOff>
          <xdr:row>37</xdr:row>
          <xdr:rowOff>76200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8</xdr:col>
      <xdr:colOff>533400</xdr:colOff>
      <xdr:row>50</xdr:row>
      <xdr:rowOff>152400</xdr:rowOff>
    </xdr:to>
    <xdr:pic>
      <xdr:nvPicPr>
        <xdr:cNvPr id="11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200"/>
          <a:ext cx="5410200" cy="779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6</xdr:row>
      <xdr:rowOff>104775</xdr:rowOff>
    </xdr:from>
    <xdr:to>
      <xdr:col>6</xdr:col>
      <xdr:colOff>952500</xdr:colOff>
      <xdr:row>44</xdr:row>
      <xdr:rowOff>19050</xdr:rowOff>
    </xdr:to>
    <xdr:sp macro="" textlink="">
      <xdr:nvSpPr>
        <xdr:cNvPr id="12304" name="Line 1"/>
        <xdr:cNvSpPr>
          <a:spLocks noChangeShapeType="1"/>
        </xdr:cNvSpPr>
      </xdr:nvSpPr>
      <xdr:spPr bwMode="auto">
        <a:xfrm flipV="1">
          <a:off x="5419725" y="1104900"/>
          <a:ext cx="3495675" cy="6229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3_Document1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6" sqref="F6"/>
    </sheetView>
  </sheetViews>
  <sheetFormatPr defaultRowHeight="12.75" x14ac:dyDescent="0.2"/>
  <cols>
    <col min="3" max="3" width="11.7109375" customWidth="1"/>
  </cols>
  <sheetData>
    <row r="1" spans="1:7" x14ac:dyDescent="0.2">
      <c r="B1" s="112"/>
      <c r="C1" s="112"/>
      <c r="D1" s="112"/>
      <c r="E1" s="112"/>
      <c r="F1" s="112"/>
      <c r="G1" s="112"/>
    </row>
    <row r="2" spans="1:7" x14ac:dyDescent="0.2">
      <c r="A2" s="111" t="s">
        <v>16</v>
      </c>
      <c r="B2" s="111"/>
      <c r="C2" s="111"/>
      <c r="D2" s="111"/>
      <c r="E2" s="111"/>
      <c r="F2" s="111"/>
      <c r="G2" s="111"/>
    </row>
    <row r="3" spans="1:7" x14ac:dyDescent="0.2">
      <c r="A3" s="111"/>
      <c r="B3" s="111"/>
      <c r="C3" s="111"/>
      <c r="D3" s="111"/>
      <c r="E3" s="111"/>
      <c r="F3" s="111"/>
      <c r="G3" s="111"/>
    </row>
    <row r="4" spans="1:7" x14ac:dyDescent="0.2">
      <c r="A4">
        <v>1</v>
      </c>
      <c r="B4" s="110" t="s">
        <v>7</v>
      </c>
      <c r="C4" s="110"/>
      <c r="D4" s="1">
        <v>3000</v>
      </c>
    </row>
    <row r="5" spans="1:7" x14ac:dyDescent="0.2">
      <c r="A5">
        <v>2</v>
      </c>
      <c r="B5" s="110" t="s">
        <v>0</v>
      </c>
      <c r="C5" s="110"/>
      <c r="D5" s="1">
        <v>2000</v>
      </c>
    </row>
    <row r="6" spans="1:7" x14ac:dyDescent="0.2">
      <c r="A6">
        <v>3</v>
      </c>
      <c r="B6" s="110" t="s">
        <v>8</v>
      </c>
      <c r="C6" s="110"/>
      <c r="D6" s="1">
        <v>1000</v>
      </c>
    </row>
    <row r="7" spans="1:7" x14ac:dyDescent="0.2">
      <c r="A7">
        <v>4</v>
      </c>
      <c r="B7" s="110" t="s">
        <v>9</v>
      </c>
      <c r="C7" s="110"/>
      <c r="D7" s="1">
        <v>7000</v>
      </c>
    </row>
    <row r="8" spans="1:7" x14ac:dyDescent="0.2">
      <c r="A8">
        <v>5</v>
      </c>
      <c r="B8" s="110" t="s">
        <v>10</v>
      </c>
      <c r="C8" s="110"/>
      <c r="D8" s="1">
        <v>13000</v>
      </c>
    </row>
    <row r="9" spans="1:7" x14ac:dyDescent="0.2">
      <c r="A9">
        <v>6</v>
      </c>
      <c r="B9" s="110" t="s">
        <v>11</v>
      </c>
      <c r="C9" s="110"/>
      <c r="D9" s="1">
        <v>760</v>
      </c>
    </row>
    <row r="10" spans="1:7" x14ac:dyDescent="0.2">
      <c r="A10">
        <v>7</v>
      </c>
      <c r="B10" s="110" t="s">
        <v>12</v>
      </c>
      <c r="C10" s="110"/>
      <c r="D10" s="1">
        <v>100</v>
      </c>
    </row>
    <row r="11" spans="1:7" x14ac:dyDescent="0.2">
      <c r="A11">
        <v>8</v>
      </c>
      <c r="B11" s="110" t="s">
        <v>18</v>
      </c>
      <c r="C11" s="110"/>
      <c r="D11" s="1">
        <v>50</v>
      </c>
    </row>
    <row r="12" spans="1:7" x14ac:dyDescent="0.2">
      <c r="A12">
        <v>9</v>
      </c>
      <c r="B12" s="110" t="s">
        <v>19</v>
      </c>
      <c r="C12" s="110"/>
      <c r="D12" s="1">
        <v>75</v>
      </c>
    </row>
    <row r="13" spans="1:7" x14ac:dyDescent="0.2">
      <c r="A13">
        <v>10</v>
      </c>
      <c r="B13" s="110" t="s">
        <v>20</v>
      </c>
      <c r="C13" s="110"/>
      <c r="D13" s="1">
        <v>225</v>
      </c>
    </row>
    <row r="14" spans="1:7" x14ac:dyDescent="0.2">
      <c r="A14">
        <v>11</v>
      </c>
      <c r="B14" s="110" t="s">
        <v>21</v>
      </c>
      <c r="C14" s="110"/>
      <c r="D14" s="1">
        <v>987</v>
      </c>
    </row>
    <row r="15" spans="1:7" x14ac:dyDescent="0.2">
      <c r="A15">
        <v>12</v>
      </c>
      <c r="B15" s="110" t="s">
        <v>1</v>
      </c>
      <c r="C15" s="110"/>
      <c r="D15" s="1">
        <v>3000</v>
      </c>
    </row>
    <row r="16" spans="1:7" x14ac:dyDescent="0.2">
      <c r="A16">
        <v>13</v>
      </c>
      <c r="B16" s="110" t="s">
        <v>13</v>
      </c>
      <c r="C16" s="110"/>
      <c r="D16" s="1">
        <v>300</v>
      </c>
    </row>
    <row r="17" spans="1:7" x14ac:dyDescent="0.2">
      <c r="A17">
        <v>14</v>
      </c>
      <c r="B17" s="110" t="s">
        <v>14</v>
      </c>
      <c r="C17" s="110"/>
      <c r="D17" s="1">
        <v>800</v>
      </c>
    </row>
    <row r="18" spans="1:7" x14ac:dyDescent="0.2">
      <c r="A18">
        <v>15</v>
      </c>
      <c r="B18" s="110" t="s">
        <v>22</v>
      </c>
      <c r="C18" s="110"/>
      <c r="D18" s="1">
        <v>3000</v>
      </c>
    </row>
    <row r="19" spans="1:7" x14ac:dyDescent="0.2">
      <c r="A19">
        <v>16</v>
      </c>
      <c r="B19" s="110" t="s">
        <v>15</v>
      </c>
      <c r="C19" s="110"/>
      <c r="D19" s="1">
        <v>8000</v>
      </c>
    </row>
    <row r="20" spans="1:7" x14ac:dyDescent="0.2">
      <c r="A20" s="111" t="s">
        <v>17</v>
      </c>
      <c r="B20" s="111"/>
      <c r="C20" s="111"/>
      <c r="D20" s="111"/>
      <c r="E20" s="111"/>
      <c r="F20" s="111"/>
      <c r="G20" s="111"/>
    </row>
    <row r="21" spans="1:7" x14ac:dyDescent="0.2">
      <c r="A21" s="111"/>
      <c r="B21" s="111"/>
      <c r="C21" s="111"/>
      <c r="D21" s="111"/>
      <c r="E21" s="111"/>
      <c r="F21" s="111"/>
      <c r="G21" s="111"/>
    </row>
    <row r="23" spans="1:7" x14ac:dyDescent="0.2">
      <c r="F23" s="1"/>
    </row>
    <row r="24" spans="1:7" x14ac:dyDescent="0.2">
      <c r="F24" s="1"/>
    </row>
    <row r="27" spans="1:7" x14ac:dyDescent="0.2">
      <c r="A27" t="s">
        <v>2</v>
      </c>
      <c r="B27" s="82"/>
      <c r="D27" t="s">
        <v>3</v>
      </c>
    </row>
    <row r="28" spans="1:7" x14ac:dyDescent="0.2">
      <c r="A28" t="s">
        <v>4</v>
      </c>
      <c r="B28" s="82"/>
      <c r="D28" t="s">
        <v>5</v>
      </c>
    </row>
    <row r="29" spans="1:7" x14ac:dyDescent="0.2">
      <c r="B29" s="2" t="s">
        <v>6</v>
      </c>
      <c r="C29" s="83">
        <f>B27-B28</f>
        <v>0</v>
      </c>
    </row>
  </sheetData>
  <mergeCells count="19">
    <mergeCell ref="B1:G1"/>
    <mergeCell ref="A2:G3"/>
    <mergeCell ref="B4:C4"/>
    <mergeCell ref="B5:C5"/>
    <mergeCell ref="B6:C6"/>
    <mergeCell ref="B19:C19"/>
    <mergeCell ref="A20:G21"/>
    <mergeCell ref="B18:C18"/>
    <mergeCell ref="B7:C7"/>
    <mergeCell ref="B8:C8"/>
    <mergeCell ref="B9:C9"/>
    <mergeCell ref="B11:C11"/>
    <mergeCell ref="B12:C12"/>
    <mergeCell ref="B10:C10"/>
    <mergeCell ref="B15:C15"/>
    <mergeCell ref="B13:C13"/>
    <mergeCell ref="B14:C14"/>
    <mergeCell ref="B16:C16"/>
    <mergeCell ref="B17:C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F22" sqref="F22"/>
    </sheetView>
  </sheetViews>
  <sheetFormatPr defaultRowHeight="12.75" x14ac:dyDescent="0.2"/>
  <cols>
    <col min="7" max="7" width="2.85546875" customWidth="1"/>
    <col min="8" max="8" width="3" customWidth="1"/>
    <col min="9" max="9" width="4.42578125" customWidth="1"/>
  </cols>
  <sheetData>
    <row r="1" spans="1:17" x14ac:dyDescent="0.2">
      <c r="B1" s="112"/>
      <c r="C1" s="112"/>
      <c r="D1" s="112"/>
      <c r="E1" s="112"/>
      <c r="F1" s="112"/>
      <c r="G1" s="112"/>
    </row>
    <row r="2" spans="1:17" x14ac:dyDescent="0.2">
      <c r="A2" s="111" t="s">
        <v>16</v>
      </c>
      <c r="B2" s="111"/>
      <c r="C2" s="111"/>
      <c r="D2" s="111"/>
      <c r="E2" s="111"/>
      <c r="F2" s="111"/>
      <c r="G2" s="111"/>
    </row>
    <row r="3" spans="1:17" x14ac:dyDescent="0.2">
      <c r="A3" s="111"/>
      <c r="B3" s="111"/>
      <c r="C3" s="111"/>
      <c r="D3" s="111"/>
      <c r="E3" s="111"/>
      <c r="F3" s="111"/>
      <c r="G3" s="111"/>
      <c r="J3" s="113" t="s">
        <v>26</v>
      </c>
      <c r="K3" s="113"/>
      <c r="L3" s="113"/>
      <c r="M3" s="113"/>
      <c r="N3" s="113"/>
      <c r="O3" s="113"/>
      <c r="P3" s="113"/>
      <c r="Q3" s="113"/>
    </row>
    <row r="4" spans="1:17" x14ac:dyDescent="0.2">
      <c r="A4">
        <v>1</v>
      </c>
      <c r="B4" s="110" t="s">
        <v>7</v>
      </c>
      <c r="C4" s="110"/>
      <c r="D4" s="1">
        <v>3000</v>
      </c>
      <c r="N4" s="5"/>
      <c r="O4" s="6"/>
    </row>
    <row r="5" spans="1:17" x14ac:dyDescent="0.2">
      <c r="A5">
        <v>2</v>
      </c>
      <c r="B5" s="110" t="s">
        <v>0</v>
      </c>
      <c r="C5" s="110"/>
      <c r="D5" s="1">
        <v>2000</v>
      </c>
      <c r="J5" s="110" t="s">
        <v>7</v>
      </c>
      <c r="K5" s="110"/>
      <c r="L5" s="1">
        <v>3000</v>
      </c>
      <c r="N5" s="5" t="s">
        <v>28</v>
      </c>
      <c r="O5" s="6"/>
      <c r="Q5" s="1">
        <v>15360</v>
      </c>
    </row>
    <row r="6" spans="1:17" x14ac:dyDescent="0.2">
      <c r="A6">
        <v>3</v>
      </c>
      <c r="B6" s="110" t="s">
        <v>8</v>
      </c>
      <c r="C6" s="110"/>
      <c r="D6" s="1">
        <v>1000</v>
      </c>
      <c r="J6" s="110" t="s">
        <v>0</v>
      </c>
      <c r="K6" s="110"/>
      <c r="L6" s="1">
        <v>2000</v>
      </c>
      <c r="N6" s="5"/>
      <c r="O6" s="6"/>
    </row>
    <row r="7" spans="1:17" x14ac:dyDescent="0.2">
      <c r="A7">
        <v>4</v>
      </c>
      <c r="B7" s="110" t="s">
        <v>9</v>
      </c>
      <c r="C7" s="110"/>
      <c r="D7" s="1">
        <v>7000</v>
      </c>
      <c r="J7" s="110" t="s">
        <v>8</v>
      </c>
      <c r="K7" s="110"/>
      <c r="L7" s="1">
        <v>1000</v>
      </c>
      <c r="N7" s="5"/>
      <c r="O7" s="6"/>
    </row>
    <row r="8" spans="1:17" x14ac:dyDescent="0.2">
      <c r="A8">
        <v>5</v>
      </c>
      <c r="B8" s="110" t="s">
        <v>10</v>
      </c>
      <c r="C8" s="110"/>
      <c r="D8" s="1">
        <v>13000</v>
      </c>
      <c r="J8" s="110" t="s">
        <v>9</v>
      </c>
      <c r="K8" s="110"/>
      <c r="L8" s="1">
        <v>7000</v>
      </c>
      <c r="N8" s="114" t="s">
        <v>1</v>
      </c>
      <c r="O8" s="115"/>
      <c r="P8" s="1">
        <v>3000</v>
      </c>
    </row>
    <row r="9" spans="1:17" x14ac:dyDescent="0.2">
      <c r="A9">
        <v>6</v>
      </c>
      <c r="B9" s="110" t="s">
        <v>11</v>
      </c>
      <c r="C9" s="110"/>
      <c r="D9" s="1">
        <v>760</v>
      </c>
      <c r="J9" s="110" t="s">
        <v>10</v>
      </c>
      <c r="K9" s="110"/>
      <c r="L9" s="1">
        <v>13000</v>
      </c>
      <c r="N9" s="114" t="s">
        <v>14</v>
      </c>
      <c r="O9" s="115"/>
      <c r="P9" s="1">
        <v>800</v>
      </c>
    </row>
    <row r="10" spans="1:17" ht="13.5" thickBot="1" x14ac:dyDescent="0.25">
      <c r="A10">
        <v>7</v>
      </c>
      <c r="B10" s="110" t="s">
        <v>12</v>
      </c>
      <c r="C10" s="110"/>
      <c r="D10" s="1">
        <v>100</v>
      </c>
      <c r="J10" s="110" t="s">
        <v>11</v>
      </c>
      <c r="K10" s="110"/>
      <c r="L10" s="1">
        <v>760</v>
      </c>
      <c r="N10" s="114" t="s">
        <v>15</v>
      </c>
      <c r="O10" s="115"/>
      <c r="P10" s="7">
        <v>8000</v>
      </c>
      <c r="Q10" s="8">
        <f>SUM(P8:P10)</f>
        <v>11800</v>
      </c>
    </row>
    <row r="11" spans="1:17" ht="14.25" thickTop="1" thickBot="1" x14ac:dyDescent="0.25">
      <c r="A11">
        <v>8</v>
      </c>
      <c r="B11" s="110" t="s">
        <v>1</v>
      </c>
      <c r="C11" s="110"/>
      <c r="D11" s="1">
        <v>3000</v>
      </c>
      <c r="J11" s="110" t="s">
        <v>12</v>
      </c>
      <c r="K11" s="110"/>
      <c r="L11" s="1">
        <v>100</v>
      </c>
      <c r="N11" s="114"/>
      <c r="O11" s="115"/>
      <c r="P11" s="46"/>
      <c r="Q11" s="47">
        <f>SUM(Q5:Q10)</f>
        <v>27160</v>
      </c>
    </row>
    <row r="12" spans="1:17" ht="13.5" thickTop="1" x14ac:dyDescent="0.2">
      <c r="A12">
        <v>9</v>
      </c>
      <c r="B12" s="110" t="s">
        <v>13</v>
      </c>
      <c r="C12" s="110"/>
      <c r="D12" s="1">
        <v>300</v>
      </c>
      <c r="J12" s="110" t="s">
        <v>13</v>
      </c>
      <c r="K12" s="110"/>
      <c r="L12" s="1">
        <v>300</v>
      </c>
      <c r="N12" s="5"/>
      <c r="O12" s="6"/>
    </row>
    <row r="13" spans="1:17" x14ac:dyDescent="0.2">
      <c r="A13">
        <v>10</v>
      </c>
      <c r="B13" s="110" t="s">
        <v>14</v>
      </c>
      <c r="C13" s="110"/>
      <c r="D13" s="1">
        <v>800</v>
      </c>
      <c r="N13" s="5"/>
      <c r="O13" s="6"/>
    </row>
    <row r="14" spans="1:17" x14ac:dyDescent="0.2">
      <c r="A14">
        <v>11</v>
      </c>
      <c r="B14" s="110" t="s">
        <v>15</v>
      </c>
      <c r="C14" s="110"/>
      <c r="D14" s="1">
        <v>8000</v>
      </c>
      <c r="L14" s="3">
        <f>SUM(L5:L13)</f>
        <v>27160</v>
      </c>
      <c r="Q14" s="3"/>
    </row>
    <row r="15" spans="1:17" x14ac:dyDescent="0.2">
      <c r="A15" s="111" t="s">
        <v>17</v>
      </c>
      <c r="B15" s="111"/>
      <c r="C15" s="111"/>
      <c r="D15" s="111"/>
      <c r="E15" s="111"/>
      <c r="F15" s="111"/>
      <c r="G15" s="111"/>
    </row>
    <row r="16" spans="1:17" x14ac:dyDescent="0.2">
      <c r="A16" s="111"/>
      <c r="B16" s="111"/>
      <c r="C16" s="111"/>
      <c r="D16" s="111"/>
      <c r="E16" s="111"/>
      <c r="F16" s="111"/>
      <c r="G16" s="111"/>
    </row>
    <row r="18" spans="1:6" x14ac:dyDescent="0.2">
      <c r="A18" t="s">
        <v>2</v>
      </c>
      <c r="B18" s="1">
        <f>SUM(D4,D5,D6,D7,D8,D9,D10,D12)</f>
        <v>27160</v>
      </c>
      <c r="D18" t="s">
        <v>3</v>
      </c>
      <c r="F18" s="1"/>
    </row>
    <row r="19" spans="1:6" x14ac:dyDescent="0.2">
      <c r="A19" t="s">
        <v>4</v>
      </c>
      <c r="B19" s="1">
        <f>SUM(D14,D13,D11)</f>
        <v>11800</v>
      </c>
      <c r="D19" t="s">
        <v>5</v>
      </c>
      <c r="F19" s="1"/>
    </row>
    <row r="20" spans="1:6" x14ac:dyDescent="0.2">
      <c r="B20" s="2" t="s">
        <v>6</v>
      </c>
      <c r="C20" s="101">
        <f>B18-B19</f>
        <v>15360</v>
      </c>
    </row>
  </sheetData>
  <mergeCells count="27">
    <mergeCell ref="B1:G1"/>
    <mergeCell ref="A2:G3"/>
    <mergeCell ref="J3:Q3"/>
    <mergeCell ref="B4:C4"/>
    <mergeCell ref="B5:C5"/>
    <mergeCell ref="J5:K5"/>
    <mergeCell ref="B6:C6"/>
    <mergeCell ref="J6:K6"/>
    <mergeCell ref="B7:C7"/>
    <mergeCell ref="J7:K7"/>
    <mergeCell ref="B8:C8"/>
    <mergeCell ref="J8:K8"/>
    <mergeCell ref="N8:O8"/>
    <mergeCell ref="B9:C9"/>
    <mergeCell ref="J9:K9"/>
    <mergeCell ref="N9:O9"/>
    <mergeCell ref="B10:C10"/>
    <mergeCell ref="J10:K10"/>
    <mergeCell ref="N10:O10"/>
    <mergeCell ref="B14:C14"/>
    <mergeCell ref="A15:G16"/>
    <mergeCell ref="B11:C11"/>
    <mergeCell ref="J11:K11"/>
    <mergeCell ref="N11:O11"/>
    <mergeCell ref="B12:C12"/>
    <mergeCell ref="J12:K12"/>
    <mergeCell ref="B13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E9" sqref="E9"/>
    </sheetView>
  </sheetViews>
  <sheetFormatPr defaultRowHeight="12.75" x14ac:dyDescent="0.2"/>
  <cols>
    <col min="1" max="1" width="12" customWidth="1"/>
    <col min="3" max="3" width="17.7109375" customWidth="1"/>
    <col min="6" max="6" width="18.140625" customWidth="1"/>
  </cols>
  <sheetData>
    <row r="1" spans="1:6" x14ac:dyDescent="0.2">
      <c r="A1" s="113" t="s">
        <v>26</v>
      </c>
      <c r="B1" s="113"/>
      <c r="C1" s="113"/>
      <c r="D1" s="113"/>
      <c r="E1" s="113"/>
      <c r="F1" s="113"/>
    </row>
    <row r="2" spans="1:6" x14ac:dyDescent="0.2">
      <c r="A2" t="s">
        <v>168</v>
      </c>
      <c r="C2" s="1">
        <v>300000</v>
      </c>
      <c r="D2" s="10" t="s">
        <v>169</v>
      </c>
      <c r="F2" s="1">
        <v>250000</v>
      </c>
    </row>
    <row r="3" spans="1:6" x14ac:dyDescent="0.2">
      <c r="A3" t="s">
        <v>10</v>
      </c>
      <c r="C3" s="1">
        <v>50000</v>
      </c>
      <c r="D3" s="5"/>
      <c r="F3" s="1"/>
    </row>
    <row r="4" spans="1:6" x14ac:dyDescent="0.2">
      <c r="A4" t="s">
        <v>170</v>
      </c>
      <c r="C4" s="9">
        <v>100000</v>
      </c>
      <c r="D4" s="5" t="s">
        <v>171</v>
      </c>
      <c r="F4" s="7">
        <v>200000</v>
      </c>
    </row>
    <row r="5" spans="1:6" x14ac:dyDescent="0.2">
      <c r="C5" s="1">
        <f>SUM(C2:C4)</f>
        <v>450000</v>
      </c>
      <c r="D5" s="5"/>
      <c r="F5" s="1">
        <f>SUM(F2:F4)</f>
        <v>450000</v>
      </c>
    </row>
    <row r="6" spans="1:6" x14ac:dyDescent="0.2">
      <c r="D6" s="5"/>
    </row>
    <row r="7" spans="1:6" x14ac:dyDescent="0.2">
      <c r="A7" t="s">
        <v>172</v>
      </c>
    </row>
    <row r="12" spans="1:6" x14ac:dyDescent="0.2">
      <c r="A12" s="113" t="s">
        <v>173</v>
      </c>
      <c r="B12" s="113"/>
      <c r="C12" s="113"/>
      <c r="D12" s="113"/>
      <c r="E12" s="113"/>
      <c r="F12" s="113"/>
    </row>
    <row r="13" spans="1:6" x14ac:dyDescent="0.2">
      <c r="A13" t="s">
        <v>168</v>
      </c>
      <c r="C13" s="1">
        <v>320000</v>
      </c>
      <c r="D13" s="10" t="s">
        <v>169</v>
      </c>
      <c r="F13" s="1">
        <v>250000</v>
      </c>
    </row>
    <row r="14" spans="1:6" x14ac:dyDescent="0.2">
      <c r="A14" t="s">
        <v>10</v>
      </c>
      <c r="C14" s="1">
        <v>50000</v>
      </c>
      <c r="D14" s="5"/>
      <c r="F14" s="1"/>
    </row>
    <row r="15" spans="1:6" x14ac:dyDescent="0.2">
      <c r="A15" t="s">
        <v>170</v>
      </c>
      <c r="C15" s="9">
        <v>80000</v>
      </c>
      <c r="D15" s="5" t="s">
        <v>171</v>
      </c>
      <c r="F15" s="7">
        <v>200000</v>
      </c>
    </row>
    <row r="16" spans="1:6" x14ac:dyDescent="0.2">
      <c r="C16" s="1">
        <f>SUM(C13:C15)</f>
        <v>450000</v>
      </c>
      <c r="D16" s="5"/>
      <c r="F16" s="1">
        <f>SUM(F13:F15)</f>
        <v>450000</v>
      </c>
    </row>
    <row r="17" spans="1:6" x14ac:dyDescent="0.2">
      <c r="D17" s="5"/>
    </row>
    <row r="18" spans="1:6" x14ac:dyDescent="0.2">
      <c r="A18" t="s">
        <v>174</v>
      </c>
    </row>
    <row r="24" spans="1:6" x14ac:dyDescent="0.2">
      <c r="A24" s="113" t="s">
        <v>175</v>
      </c>
      <c r="B24" s="113"/>
      <c r="C24" s="113"/>
      <c r="D24" s="113"/>
      <c r="E24" s="113"/>
      <c r="F24" s="113"/>
    </row>
    <row r="25" spans="1:6" x14ac:dyDescent="0.2">
      <c r="A25" t="s">
        <v>168</v>
      </c>
      <c r="C25" s="1">
        <v>320000</v>
      </c>
      <c r="D25" s="10" t="s">
        <v>169</v>
      </c>
      <c r="F25" s="1">
        <v>250000</v>
      </c>
    </row>
    <row r="26" spans="1:6" x14ac:dyDescent="0.2">
      <c r="A26" t="s">
        <v>10</v>
      </c>
      <c r="C26" s="1">
        <v>50000</v>
      </c>
      <c r="D26" s="5"/>
      <c r="F26" s="1"/>
    </row>
    <row r="27" spans="1:6" x14ac:dyDescent="0.2">
      <c r="A27" t="s">
        <v>170</v>
      </c>
      <c r="C27" s="9">
        <v>68000</v>
      </c>
      <c r="D27" s="5" t="s">
        <v>171</v>
      </c>
      <c r="F27" s="7">
        <v>188000</v>
      </c>
    </row>
    <row r="28" spans="1:6" x14ac:dyDescent="0.2">
      <c r="C28" s="1">
        <f>SUM(C25:C27)</f>
        <v>438000</v>
      </c>
      <c r="D28" s="5"/>
      <c r="F28" s="1">
        <f>SUM(F25:F27)</f>
        <v>438000</v>
      </c>
    </row>
    <row r="29" spans="1:6" x14ac:dyDescent="0.2">
      <c r="D29" s="5"/>
    </row>
    <row r="30" spans="1:6" x14ac:dyDescent="0.2">
      <c r="A30" t="s">
        <v>176</v>
      </c>
    </row>
    <row r="33" spans="1:6" x14ac:dyDescent="0.2">
      <c r="A33" s="113" t="s">
        <v>177</v>
      </c>
      <c r="B33" s="113"/>
      <c r="C33" s="113"/>
      <c r="D33" s="113"/>
      <c r="E33" s="113"/>
      <c r="F33" s="113"/>
    </row>
    <row r="34" spans="1:6" x14ac:dyDescent="0.2">
      <c r="A34" t="s">
        <v>168</v>
      </c>
      <c r="C34" s="1">
        <v>320000</v>
      </c>
      <c r="D34" s="10" t="s">
        <v>169</v>
      </c>
      <c r="F34" s="1">
        <v>244000</v>
      </c>
    </row>
    <row r="35" spans="1:6" x14ac:dyDescent="0.2">
      <c r="A35" t="s">
        <v>10</v>
      </c>
      <c r="C35" s="1">
        <v>50000</v>
      </c>
      <c r="D35" s="5"/>
      <c r="F35" s="1"/>
    </row>
    <row r="36" spans="1:6" x14ac:dyDescent="0.2">
      <c r="A36" t="s">
        <v>170</v>
      </c>
      <c r="C36" s="9">
        <v>62000</v>
      </c>
      <c r="D36" s="5" t="s">
        <v>171</v>
      </c>
      <c r="F36" s="7">
        <v>188000</v>
      </c>
    </row>
    <row r="37" spans="1:6" x14ac:dyDescent="0.2">
      <c r="C37" s="1">
        <f>SUM(C34:C36)</f>
        <v>432000</v>
      </c>
      <c r="D37" s="5"/>
      <c r="F37" s="1">
        <f>SUM(F34:F36)</f>
        <v>432000</v>
      </c>
    </row>
    <row r="39" spans="1:6" x14ac:dyDescent="0.2">
      <c r="A39" t="s">
        <v>178</v>
      </c>
    </row>
    <row r="44" spans="1:6" x14ac:dyDescent="0.2">
      <c r="A44" s="113" t="s">
        <v>179</v>
      </c>
      <c r="B44" s="113"/>
      <c r="C44" s="113"/>
      <c r="D44" s="113"/>
      <c r="E44" s="113"/>
      <c r="F44" s="113"/>
    </row>
    <row r="45" spans="1:6" x14ac:dyDescent="0.2">
      <c r="A45" t="s">
        <v>168</v>
      </c>
      <c r="C45" s="1">
        <v>220000</v>
      </c>
      <c r="D45" s="10" t="s">
        <v>169</v>
      </c>
      <c r="F45" s="1">
        <v>264000</v>
      </c>
    </row>
    <row r="46" spans="1:6" x14ac:dyDescent="0.2">
      <c r="A46" t="s">
        <v>10</v>
      </c>
      <c r="C46" s="1">
        <v>50000</v>
      </c>
      <c r="D46" s="5"/>
      <c r="F46" s="1"/>
    </row>
    <row r="47" spans="1:6" x14ac:dyDescent="0.2">
      <c r="A47" t="s">
        <v>170</v>
      </c>
      <c r="C47" s="9">
        <v>182000</v>
      </c>
      <c r="D47" s="5" t="s">
        <v>171</v>
      </c>
      <c r="F47" s="7">
        <v>188000</v>
      </c>
    </row>
    <row r="48" spans="1:6" x14ac:dyDescent="0.2">
      <c r="C48" s="1">
        <f>SUM(C45:C47)</f>
        <v>452000</v>
      </c>
      <c r="D48" s="5"/>
      <c r="F48" s="1">
        <f>SUM(F45:F47)</f>
        <v>452000</v>
      </c>
    </row>
    <row r="50" spans="1:6" x14ac:dyDescent="0.2">
      <c r="A50" t="s">
        <v>180</v>
      </c>
    </row>
    <row r="51" spans="1:6" x14ac:dyDescent="0.2">
      <c r="A51" t="s">
        <v>181</v>
      </c>
    </row>
    <row r="54" spans="1:6" x14ac:dyDescent="0.2">
      <c r="A54" s="113" t="s">
        <v>179</v>
      </c>
      <c r="B54" s="113"/>
      <c r="C54" s="113"/>
      <c r="D54" s="113"/>
      <c r="E54" s="113"/>
      <c r="F54" s="113"/>
    </row>
    <row r="55" spans="1:6" x14ac:dyDescent="0.2">
      <c r="A55" t="s">
        <v>168</v>
      </c>
      <c r="C55" s="1">
        <v>260000</v>
      </c>
      <c r="D55" s="10" t="s">
        <v>169</v>
      </c>
      <c r="F55" s="1">
        <v>262000</v>
      </c>
    </row>
    <row r="56" spans="1:6" x14ac:dyDescent="0.2">
      <c r="A56" t="s">
        <v>10</v>
      </c>
      <c r="C56" s="1">
        <v>50000</v>
      </c>
      <c r="D56" s="5" t="s">
        <v>182</v>
      </c>
      <c r="F56" s="1">
        <v>22000</v>
      </c>
    </row>
    <row r="57" spans="1:6" x14ac:dyDescent="0.2">
      <c r="A57" t="s">
        <v>170</v>
      </c>
      <c r="C57" s="9">
        <v>182000</v>
      </c>
      <c r="D57" s="5" t="s">
        <v>171</v>
      </c>
      <c r="F57" s="7">
        <v>208000</v>
      </c>
    </row>
    <row r="58" spans="1:6" x14ac:dyDescent="0.2">
      <c r="C58" s="1">
        <f>SUM(C55:C57)</f>
        <v>492000</v>
      </c>
      <c r="D58" s="5"/>
      <c r="F58" s="1">
        <f>SUM(F55:F57)</f>
        <v>492000</v>
      </c>
    </row>
  </sheetData>
  <mergeCells count="6">
    <mergeCell ref="A54:F54"/>
    <mergeCell ref="A1:F1"/>
    <mergeCell ref="A12:F12"/>
    <mergeCell ref="A24:F24"/>
    <mergeCell ref="A33:F33"/>
    <mergeCell ref="A44:F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58" workbookViewId="0">
      <selection activeCell="B59" sqref="B59"/>
    </sheetView>
  </sheetViews>
  <sheetFormatPr defaultRowHeight="12.75" x14ac:dyDescent="0.2"/>
  <sheetData>
    <row r="1" spans="1:8" x14ac:dyDescent="0.2">
      <c r="A1" t="s">
        <v>38</v>
      </c>
    </row>
    <row r="4" spans="1:8" x14ac:dyDescent="0.2">
      <c r="A4" t="s">
        <v>39</v>
      </c>
    </row>
    <row r="6" spans="1:8" x14ac:dyDescent="0.2">
      <c r="A6" s="113" t="s">
        <v>40</v>
      </c>
      <c r="B6" s="113"/>
      <c r="D6" s="113" t="s">
        <v>11</v>
      </c>
      <c r="E6" s="113"/>
      <c r="G6" s="113" t="s">
        <v>31</v>
      </c>
      <c r="H6" s="113"/>
    </row>
    <row r="7" spans="1:8" x14ac:dyDescent="0.2">
      <c r="B7" s="10">
        <v>7500</v>
      </c>
      <c r="D7">
        <v>2500</v>
      </c>
      <c r="E7" s="10"/>
      <c r="G7">
        <v>5000</v>
      </c>
      <c r="H7" s="10"/>
    </row>
    <row r="8" spans="1:8" x14ac:dyDescent="0.2">
      <c r="B8" s="5"/>
      <c r="E8" s="5"/>
      <c r="H8" s="5"/>
    </row>
    <row r="9" spans="1:8" x14ac:dyDescent="0.2">
      <c r="B9" s="5"/>
      <c r="E9" s="5"/>
      <c r="H9" s="5"/>
    </row>
    <row r="10" spans="1:8" x14ac:dyDescent="0.2">
      <c r="B10" s="5"/>
      <c r="E10" s="5"/>
      <c r="H10" s="5"/>
    </row>
    <row r="11" spans="1:8" x14ac:dyDescent="0.2">
      <c r="B11" s="5"/>
      <c r="E11" s="5"/>
      <c r="H11" s="5"/>
    </row>
    <row r="14" spans="1:8" x14ac:dyDescent="0.2">
      <c r="A14" t="s">
        <v>41</v>
      </c>
    </row>
    <row r="16" spans="1:8" x14ac:dyDescent="0.2">
      <c r="A16" s="113" t="s">
        <v>11</v>
      </c>
      <c r="B16" s="113"/>
      <c r="D16" s="113" t="s">
        <v>32</v>
      </c>
      <c r="E16" s="113"/>
    </row>
    <row r="17" spans="1:5" x14ac:dyDescent="0.2">
      <c r="A17">
        <v>2500</v>
      </c>
      <c r="B17" s="10"/>
      <c r="E17" s="10">
        <v>3000</v>
      </c>
    </row>
    <row r="18" spans="1:5" x14ac:dyDescent="0.2">
      <c r="A18">
        <v>3000</v>
      </c>
      <c r="B18" s="5"/>
      <c r="E18" s="5"/>
    </row>
    <row r="19" spans="1:5" x14ac:dyDescent="0.2">
      <c r="B19" s="5"/>
      <c r="E19" s="5"/>
    </row>
    <row r="20" spans="1:5" x14ac:dyDescent="0.2">
      <c r="B20" s="5"/>
      <c r="E20" s="5"/>
    </row>
    <row r="21" spans="1:5" x14ac:dyDescent="0.2">
      <c r="B21" s="5"/>
      <c r="E21" s="5"/>
    </row>
    <row r="23" spans="1:5" x14ac:dyDescent="0.2">
      <c r="A23" t="s">
        <v>42</v>
      </c>
    </row>
    <row r="25" spans="1:5" x14ac:dyDescent="0.2">
      <c r="A25" s="113" t="s">
        <v>11</v>
      </c>
      <c r="B25" s="113"/>
      <c r="D25" s="113" t="s">
        <v>43</v>
      </c>
      <c r="E25" s="113"/>
    </row>
    <row r="26" spans="1:5" x14ac:dyDescent="0.2">
      <c r="A26">
        <v>2500</v>
      </c>
      <c r="B26" s="10">
        <v>5000</v>
      </c>
      <c r="D26">
        <v>5000</v>
      </c>
      <c r="E26" s="10"/>
    </row>
    <row r="27" spans="1:5" x14ac:dyDescent="0.2">
      <c r="A27">
        <v>3000</v>
      </c>
      <c r="B27" s="5"/>
      <c r="E27" s="5"/>
    </row>
    <row r="28" spans="1:5" x14ac:dyDescent="0.2">
      <c r="B28" s="5"/>
      <c r="E28" s="5"/>
    </row>
    <row r="29" spans="1:5" x14ac:dyDescent="0.2">
      <c r="B29" s="5"/>
      <c r="E29" s="5"/>
    </row>
    <row r="30" spans="1:5" x14ac:dyDescent="0.2">
      <c r="B30" s="5"/>
      <c r="E30" s="5"/>
    </row>
    <row r="32" spans="1:5" x14ac:dyDescent="0.2">
      <c r="A32" t="s">
        <v>44</v>
      </c>
    </row>
    <row r="34" spans="1:5" x14ac:dyDescent="0.2">
      <c r="A34" s="113" t="s">
        <v>11</v>
      </c>
      <c r="B34" s="113"/>
      <c r="D34" s="113" t="s">
        <v>45</v>
      </c>
      <c r="E34" s="113"/>
    </row>
    <row r="35" spans="1:5" x14ac:dyDescent="0.2">
      <c r="A35">
        <v>2500</v>
      </c>
      <c r="B35" s="10">
        <v>5000</v>
      </c>
      <c r="D35">
        <v>300</v>
      </c>
      <c r="E35" s="10"/>
    </row>
    <row r="36" spans="1:5" x14ac:dyDescent="0.2">
      <c r="A36">
        <v>3000</v>
      </c>
      <c r="B36" s="5">
        <v>300</v>
      </c>
      <c r="E36" s="5"/>
    </row>
    <row r="37" spans="1:5" x14ac:dyDescent="0.2">
      <c r="B37" s="5"/>
      <c r="E37" s="5"/>
    </row>
    <row r="38" spans="1:5" x14ac:dyDescent="0.2">
      <c r="B38" s="5"/>
      <c r="E38" s="5"/>
    </row>
    <row r="39" spans="1:5" x14ac:dyDescent="0.2">
      <c r="B39" s="5"/>
      <c r="E39" s="5"/>
    </row>
    <row r="41" spans="1:5" x14ac:dyDescent="0.2">
      <c r="A41" t="s">
        <v>46</v>
      </c>
    </row>
    <row r="43" spans="1:5" x14ac:dyDescent="0.2">
      <c r="A43" s="113" t="s">
        <v>47</v>
      </c>
      <c r="B43" s="113"/>
      <c r="D43" s="113" t="s">
        <v>48</v>
      </c>
      <c r="E43" s="113"/>
    </row>
    <row r="44" spans="1:5" x14ac:dyDescent="0.2">
      <c r="A44">
        <v>1750</v>
      </c>
      <c r="B44" s="10"/>
      <c r="E44" s="10">
        <v>1750</v>
      </c>
    </row>
    <row r="45" spans="1:5" x14ac:dyDescent="0.2">
      <c r="B45" s="5"/>
      <c r="E45" s="5"/>
    </row>
    <row r="46" spans="1:5" x14ac:dyDescent="0.2">
      <c r="B46" s="5"/>
      <c r="E46" s="5"/>
    </row>
    <row r="47" spans="1:5" x14ac:dyDescent="0.2">
      <c r="B47" s="5"/>
      <c r="E47" s="5"/>
    </row>
    <row r="48" spans="1:5" x14ac:dyDescent="0.2">
      <c r="B48" s="5"/>
      <c r="E48" s="5"/>
    </row>
    <row r="51" spans="1:8" x14ac:dyDescent="0.2">
      <c r="A51" t="s">
        <v>49</v>
      </c>
    </row>
    <row r="54" spans="1:8" x14ac:dyDescent="0.2">
      <c r="A54" s="113" t="s">
        <v>31</v>
      </c>
      <c r="B54" s="113"/>
      <c r="D54" s="113" t="s">
        <v>11</v>
      </c>
      <c r="E54" s="113"/>
      <c r="G54" s="113" t="s">
        <v>10</v>
      </c>
      <c r="H54" s="113"/>
    </row>
    <row r="55" spans="1:8" x14ac:dyDescent="0.2">
      <c r="A55">
        <v>5000</v>
      </c>
      <c r="B55" s="10">
        <v>2000</v>
      </c>
      <c r="D55">
        <v>2500</v>
      </c>
      <c r="E55" s="10">
        <v>5000</v>
      </c>
      <c r="G55">
        <v>1500</v>
      </c>
      <c r="H55" s="10"/>
    </row>
    <row r="56" spans="1:8" x14ac:dyDescent="0.2">
      <c r="B56" s="5"/>
      <c r="D56">
        <v>3000</v>
      </c>
      <c r="E56" s="5">
        <v>300</v>
      </c>
      <c r="H56" s="5"/>
    </row>
    <row r="57" spans="1:8" x14ac:dyDescent="0.2">
      <c r="B57" s="5"/>
      <c r="D57">
        <v>1500</v>
      </c>
      <c r="E57" s="5"/>
      <c r="H57" s="5"/>
    </row>
    <row r="58" spans="1:8" x14ac:dyDescent="0.2">
      <c r="B58" s="5"/>
      <c r="E58" s="5"/>
      <c r="H58" s="5"/>
    </row>
    <row r="59" spans="1:8" x14ac:dyDescent="0.2">
      <c r="B59" s="5"/>
      <c r="E59" s="5"/>
      <c r="H59" s="5"/>
    </row>
    <row r="61" spans="1:8" x14ac:dyDescent="0.2">
      <c r="A61" s="113" t="s">
        <v>40</v>
      </c>
      <c r="B61" s="113"/>
    </row>
    <row r="62" spans="1:8" x14ac:dyDescent="0.2">
      <c r="B62" s="10">
        <v>7500</v>
      </c>
    </row>
    <row r="63" spans="1:8" x14ac:dyDescent="0.2">
      <c r="B63" s="5">
        <v>1000</v>
      </c>
    </row>
    <row r="64" spans="1:8" x14ac:dyDescent="0.2">
      <c r="B64" s="5"/>
    </row>
    <row r="65" spans="1:5" x14ac:dyDescent="0.2">
      <c r="B65" s="5"/>
    </row>
    <row r="66" spans="1:5" x14ac:dyDescent="0.2">
      <c r="B66" s="5"/>
    </row>
    <row r="68" spans="1:5" x14ac:dyDescent="0.2">
      <c r="A68" t="s">
        <v>50</v>
      </c>
    </row>
    <row r="69" spans="1:5" x14ac:dyDescent="0.2">
      <c r="A69" t="s">
        <v>51</v>
      </c>
    </row>
    <row r="71" spans="1:5" x14ac:dyDescent="0.2">
      <c r="A71" s="113" t="s">
        <v>52</v>
      </c>
      <c r="B71" s="113"/>
      <c r="D71" s="113" t="s">
        <v>11</v>
      </c>
      <c r="E71" s="113"/>
    </row>
    <row r="72" spans="1:5" x14ac:dyDescent="0.2">
      <c r="A72">
        <v>5000</v>
      </c>
      <c r="B72" s="10"/>
      <c r="D72">
        <v>2500</v>
      </c>
      <c r="E72" s="10">
        <v>5000</v>
      </c>
    </row>
    <row r="73" spans="1:5" x14ac:dyDescent="0.2">
      <c r="B73" s="5"/>
      <c r="D73">
        <v>3000</v>
      </c>
      <c r="E73" s="5">
        <v>300</v>
      </c>
    </row>
    <row r="74" spans="1:5" x14ac:dyDescent="0.2">
      <c r="B74" s="5"/>
      <c r="D74">
        <v>1500</v>
      </c>
      <c r="E74" s="5">
        <v>1250</v>
      </c>
    </row>
    <row r="75" spans="1:5" x14ac:dyDescent="0.2">
      <c r="B75" s="5"/>
      <c r="E75" s="5"/>
    </row>
    <row r="76" spans="1:5" x14ac:dyDescent="0.2">
      <c r="B76" s="5"/>
      <c r="E76" s="5"/>
    </row>
    <row r="78" spans="1:5" x14ac:dyDescent="0.2">
      <c r="A78" s="113" t="s">
        <v>1</v>
      </c>
      <c r="B78" s="113"/>
      <c r="D78" s="113" t="s">
        <v>48</v>
      </c>
      <c r="E78" s="113"/>
    </row>
    <row r="79" spans="1:5" x14ac:dyDescent="0.2">
      <c r="B79" s="10">
        <v>2500</v>
      </c>
      <c r="E79" s="10">
        <v>1750</v>
      </c>
    </row>
    <row r="80" spans="1:5" x14ac:dyDescent="0.2">
      <c r="B80" s="5"/>
      <c r="E80" s="5">
        <v>1250</v>
      </c>
    </row>
    <row r="81" spans="2:5" x14ac:dyDescent="0.2">
      <c r="B81" s="5"/>
      <c r="E81" s="5"/>
    </row>
    <row r="82" spans="2:5" x14ac:dyDescent="0.2">
      <c r="B82" s="5"/>
      <c r="E82" s="5"/>
    </row>
    <row r="83" spans="2:5" x14ac:dyDescent="0.2">
      <c r="B83" s="5"/>
      <c r="E83" s="5"/>
    </row>
  </sheetData>
  <mergeCells count="19">
    <mergeCell ref="A25:B25"/>
    <mergeCell ref="D25:E25"/>
    <mergeCell ref="A6:B6"/>
    <mergeCell ref="D6:E6"/>
    <mergeCell ref="G6:H6"/>
    <mergeCell ref="A16:B16"/>
    <mergeCell ref="D16:E16"/>
    <mergeCell ref="A34:B34"/>
    <mergeCell ref="D34:E34"/>
    <mergeCell ref="A43:B43"/>
    <mergeCell ref="D43:E43"/>
    <mergeCell ref="A54:B54"/>
    <mergeCell ref="D54:E54"/>
    <mergeCell ref="G54:H54"/>
    <mergeCell ref="A61:B61"/>
    <mergeCell ref="A71:B71"/>
    <mergeCell ref="D71:E71"/>
    <mergeCell ref="A78:B78"/>
    <mergeCell ref="D78:E7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selection activeCell="G2" sqref="G2"/>
    </sheetView>
  </sheetViews>
  <sheetFormatPr defaultRowHeight="12.75" x14ac:dyDescent="0.2"/>
  <cols>
    <col min="3" max="3" width="12.140625" customWidth="1"/>
  </cols>
  <sheetData>
    <row r="1" spans="1:4" x14ac:dyDescent="0.2">
      <c r="A1" s="16"/>
      <c r="B1" s="113" t="s">
        <v>72</v>
      </c>
      <c r="C1" s="113"/>
      <c r="D1" s="16"/>
    </row>
    <row r="2" spans="1:4" x14ac:dyDescent="0.2">
      <c r="A2" t="s">
        <v>54</v>
      </c>
      <c r="B2" s="1">
        <v>5000</v>
      </c>
      <c r="C2" s="10" t="s">
        <v>73</v>
      </c>
      <c r="D2" s="17">
        <v>7300</v>
      </c>
    </row>
    <row r="3" spans="1:4" x14ac:dyDescent="0.2">
      <c r="A3" t="s">
        <v>74</v>
      </c>
      <c r="B3" s="1">
        <v>5000</v>
      </c>
      <c r="C3" s="5" t="s">
        <v>32</v>
      </c>
      <c r="D3" s="7">
        <v>3000</v>
      </c>
    </row>
    <row r="4" spans="1:4" x14ac:dyDescent="0.2">
      <c r="A4" t="s">
        <v>75</v>
      </c>
      <c r="B4" s="18">
        <v>300</v>
      </c>
      <c r="C4" s="5"/>
      <c r="D4" s="1"/>
    </row>
    <row r="5" spans="1:4" x14ac:dyDescent="0.2">
      <c r="B5" s="1"/>
      <c r="C5" s="5"/>
      <c r="D5" s="1"/>
    </row>
    <row r="6" spans="1:4" x14ac:dyDescent="0.2">
      <c r="C6" s="5"/>
    </row>
    <row r="7" spans="1:4" x14ac:dyDescent="0.2">
      <c r="B7" s="1"/>
      <c r="C7" s="5"/>
      <c r="D7" s="1"/>
    </row>
    <row r="8" spans="1:4" x14ac:dyDescent="0.2">
      <c r="A8" s="11" t="s">
        <v>76</v>
      </c>
      <c r="B8" s="3">
        <f>SUM(B2:B5)</f>
        <v>10300</v>
      </c>
      <c r="C8" s="15" t="s">
        <v>77</v>
      </c>
      <c r="D8" s="3">
        <f>D2+D3</f>
        <v>10300</v>
      </c>
    </row>
    <row r="9" spans="1:4" x14ac:dyDescent="0.2">
      <c r="B9" s="1"/>
      <c r="C9" s="5"/>
      <c r="D9" s="1"/>
    </row>
    <row r="12" spans="1:4" x14ac:dyDescent="0.2">
      <c r="A12" t="s">
        <v>78</v>
      </c>
    </row>
    <row r="13" spans="1:4" x14ac:dyDescent="0.2">
      <c r="A13" s="16"/>
      <c r="B13" s="113" t="s">
        <v>72</v>
      </c>
      <c r="C13" s="113"/>
      <c r="D13" s="16"/>
    </row>
    <row r="14" spans="1:4" x14ac:dyDescent="0.2">
      <c r="A14" t="s">
        <v>54</v>
      </c>
      <c r="B14" s="1">
        <v>5000</v>
      </c>
      <c r="C14" s="10" t="s">
        <v>73</v>
      </c>
      <c r="D14" s="17">
        <v>8300</v>
      </c>
    </row>
    <row r="15" spans="1:4" x14ac:dyDescent="0.2">
      <c r="A15" t="s">
        <v>74</v>
      </c>
      <c r="B15" s="19">
        <v>3000</v>
      </c>
      <c r="C15" s="5" t="s">
        <v>32</v>
      </c>
      <c r="D15" s="7">
        <v>3000</v>
      </c>
    </row>
    <row r="16" spans="1:4" x14ac:dyDescent="0.2">
      <c r="A16" t="s">
        <v>75</v>
      </c>
      <c r="B16" s="18">
        <v>3300</v>
      </c>
      <c r="C16" s="5"/>
      <c r="D16" s="1"/>
    </row>
    <row r="17" spans="1:4" x14ac:dyDescent="0.2">
      <c r="B17" s="1"/>
      <c r="C17" s="5"/>
      <c r="D17" s="1"/>
    </row>
    <row r="18" spans="1:4" x14ac:dyDescent="0.2">
      <c r="C18" s="5"/>
    </row>
    <row r="19" spans="1:4" x14ac:dyDescent="0.2">
      <c r="B19" s="1"/>
      <c r="C19" s="5"/>
      <c r="D19" s="1"/>
    </row>
    <row r="20" spans="1:4" x14ac:dyDescent="0.2">
      <c r="A20" s="11" t="s">
        <v>76</v>
      </c>
      <c r="B20" s="3">
        <f>SUM(B14:B17)</f>
        <v>11300</v>
      </c>
      <c r="C20" s="15" t="s">
        <v>77</v>
      </c>
      <c r="D20" s="3">
        <f>D14+D15</f>
        <v>11300</v>
      </c>
    </row>
    <row r="21" spans="1:4" x14ac:dyDescent="0.2">
      <c r="B21" s="1"/>
      <c r="C21" s="5"/>
      <c r="D21" s="1"/>
    </row>
    <row r="23" spans="1:4" x14ac:dyDescent="0.2">
      <c r="A23" t="s">
        <v>79</v>
      </c>
    </row>
    <row r="24" spans="1:4" x14ac:dyDescent="0.2">
      <c r="A24" s="16"/>
      <c r="B24" s="113" t="s">
        <v>72</v>
      </c>
      <c r="C24" s="113"/>
      <c r="D24" s="16"/>
    </row>
    <row r="25" spans="1:4" x14ac:dyDescent="0.2">
      <c r="A25" t="s">
        <v>54</v>
      </c>
      <c r="B25" s="1">
        <v>5000</v>
      </c>
      <c r="C25" s="10" t="s">
        <v>73</v>
      </c>
      <c r="D25" s="20">
        <v>8300</v>
      </c>
    </row>
    <row r="26" spans="1:4" x14ac:dyDescent="0.2">
      <c r="A26" t="s">
        <v>80</v>
      </c>
      <c r="B26" s="21">
        <v>1750</v>
      </c>
      <c r="C26" s="5" t="s">
        <v>32</v>
      </c>
      <c r="D26">
        <v>3000</v>
      </c>
    </row>
    <row r="27" spans="1:4" x14ac:dyDescent="0.2">
      <c r="A27" t="s">
        <v>74</v>
      </c>
      <c r="B27" s="22">
        <v>3000</v>
      </c>
      <c r="C27" s="5" t="s">
        <v>81</v>
      </c>
      <c r="D27" s="23">
        <v>1750</v>
      </c>
    </row>
    <row r="28" spans="1:4" x14ac:dyDescent="0.2">
      <c r="A28" t="s">
        <v>75</v>
      </c>
      <c r="B28" s="24">
        <v>3300</v>
      </c>
      <c r="C28" s="5"/>
      <c r="D28" s="1"/>
    </row>
    <row r="29" spans="1:4" x14ac:dyDescent="0.2">
      <c r="C29" s="5"/>
    </row>
    <row r="30" spans="1:4" x14ac:dyDescent="0.2">
      <c r="B30" s="1"/>
      <c r="C30" s="5"/>
      <c r="D30" s="1"/>
    </row>
    <row r="31" spans="1:4" x14ac:dyDescent="0.2">
      <c r="A31" s="11" t="s">
        <v>76</v>
      </c>
      <c r="B31" s="3">
        <f>SUM(B25:B28)</f>
        <v>13050</v>
      </c>
      <c r="C31" s="15" t="s">
        <v>77</v>
      </c>
      <c r="D31" s="3">
        <f>SUM(D25:D30)</f>
        <v>13050</v>
      </c>
    </row>
    <row r="32" spans="1:4" x14ac:dyDescent="0.2">
      <c r="B32" s="1"/>
      <c r="C32" s="5"/>
      <c r="D32" s="1"/>
    </row>
    <row r="34" spans="1:4" x14ac:dyDescent="0.2">
      <c r="A34" t="s">
        <v>82</v>
      </c>
    </row>
    <row r="36" spans="1:4" x14ac:dyDescent="0.2">
      <c r="A36" s="16"/>
      <c r="B36" s="113" t="s">
        <v>72</v>
      </c>
      <c r="C36" s="113"/>
      <c r="D36" s="16"/>
    </row>
    <row r="37" spans="1:4" x14ac:dyDescent="0.2">
      <c r="A37" t="s">
        <v>54</v>
      </c>
      <c r="B37" s="1">
        <v>5000</v>
      </c>
      <c r="C37" s="10" t="s">
        <v>73</v>
      </c>
      <c r="D37" s="17">
        <v>9300</v>
      </c>
    </row>
    <row r="38" spans="1:4" x14ac:dyDescent="0.2">
      <c r="A38" t="s">
        <v>80</v>
      </c>
      <c r="B38" s="25">
        <v>1750</v>
      </c>
      <c r="C38" s="5" t="s">
        <v>32</v>
      </c>
      <c r="D38">
        <v>3000</v>
      </c>
    </row>
    <row r="39" spans="1:4" x14ac:dyDescent="0.2">
      <c r="A39" t="s">
        <v>74</v>
      </c>
      <c r="B39" s="26">
        <v>1000</v>
      </c>
      <c r="C39" s="5" t="s">
        <v>81</v>
      </c>
      <c r="D39" s="27">
        <v>1750</v>
      </c>
    </row>
    <row r="40" spans="1:4" x14ac:dyDescent="0.2">
      <c r="A40" t="s">
        <v>10</v>
      </c>
      <c r="B40" s="26">
        <v>1500</v>
      </c>
      <c r="C40" s="5"/>
      <c r="D40" s="1"/>
    </row>
    <row r="41" spans="1:4" x14ac:dyDescent="0.2">
      <c r="A41" t="s">
        <v>75</v>
      </c>
      <c r="B41" s="18">
        <v>4800</v>
      </c>
      <c r="C41" s="5"/>
    </row>
    <row r="42" spans="1:4" x14ac:dyDescent="0.2">
      <c r="B42" s="1"/>
      <c r="C42" s="5"/>
      <c r="D42" s="1"/>
    </row>
    <row r="43" spans="1:4" x14ac:dyDescent="0.2">
      <c r="A43" s="11" t="s">
        <v>76</v>
      </c>
      <c r="B43" s="3">
        <f>SUM(B37:B41)</f>
        <v>14050</v>
      </c>
      <c r="C43" s="15" t="s">
        <v>77</v>
      </c>
      <c r="D43" s="3">
        <f>SUM(D37:D42)</f>
        <v>14050</v>
      </c>
    </row>
    <row r="44" spans="1:4" x14ac:dyDescent="0.2">
      <c r="B44" s="1"/>
      <c r="C44" s="5"/>
      <c r="D44" s="1"/>
    </row>
    <row r="46" spans="1:4" x14ac:dyDescent="0.2">
      <c r="A46" t="s">
        <v>83</v>
      </c>
    </row>
    <row r="48" spans="1:4" x14ac:dyDescent="0.2">
      <c r="A48" s="16"/>
      <c r="B48" s="113" t="s">
        <v>72</v>
      </c>
      <c r="C48" s="113"/>
      <c r="D48" s="16"/>
    </row>
    <row r="49" spans="1:4" x14ac:dyDescent="0.2">
      <c r="A49" t="s">
        <v>54</v>
      </c>
      <c r="B49" s="1">
        <v>5000</v>
      </c>
      <c r="C49" s="10" t="s">
        <v>73</v>
      </c>
      <c r="D49">
        <v>9300</v>
      </c>
    </row>
    <row r="50" spans="1:4" x14ac:dyDescent="0.2">
      <c r="A50" t="s">
        <v>52</v>
      </c>
      <c r="B50" s="21">
        <v>5000</v>
      </c>
      <c r="C50" s="5" t="s">
        <v>32</v>
      </c>
      <c r="D50">
        <v>3000</v>
      </c>
    </row>
    <row r="51" spans="1:4" x14ac:dyDescent="0.2">
      <c r="A51" t="s">
        <v>80</v>
      </c>
      <c r="B51" s="25">
        <v>1750</v>
      </c>
      <c r="C51" s="5" t="s">
        <v>81</v>
      </c>
      <c r="D51" s="21">
        <v>3000</v>
      </c>
    </row>
    <row r="52" spans="1:4" x14ac:dyDescent="0.2">
      <c r="A52" t="s">
        <v>74</v>
      </c>
      <c r="B52">
        <v>1000</v>
      </c>
      <c r="C52" s="5" t="s">
        <v>84</v>
      </c>
      <c r="D52" s="23">
        <v>2500</v>
      </c>
    </row>
    <row r="53" spans="1:4" x14ac:dyDescent="0.2">
      <c r="A53" t="s">
        <v>10</v>
      </c>
      <c r="B53">
        <v>1500</v>
      </c>
      <c r="C53" s="5"/>
    </row>
    <row r="54" spans="1:4" x14ac:dyDescent="0.2">
      <c r="A54" t="s">
        <v>75</v>
      </c>
      <c r="B54" s="28">
        <v>3550</v>
      </c>
      <c r="C54" s="5"/>
      <c r="D54" s="1"/>
    </row>
    <row r="55" spans="1:4" x14ac:dyDescent="0.2">
      <c r="B55" s="1"/>
    </row>
    <row r="56" spans="1:4" x14ac:dyDescent="0.2">
      <c r="A56" s="11" t="s">
        <v>76</v>
      </c>
      <c r="B56" s="3">
        <f>SUM(B49:B54)</f>
        <v>17800</v>
      </c>
      <c r="C56" s="15" t="s">
        <v>77</v>
      </c>
      <c r="D56" s="3">
        <f>SUM(D49:D54)</f>
        <v>17800</v>
      </c>
    </row>
    <row r="58" spans="1:4" x14ac:dyDescent="0.2">
      <c r="A58" t="s">
        <v>85</v>
      </c>
    </row>
    <row r="60" spans="1:4" x14ac:dyDescent="0.2">
      <c r="A60" s="16"/>
      <c r="B60" s="113" t="s">
        <v>72</v>
      </c>
      <c r="C60" s="113"/>
      <c r="D60" s="16"/>
    </row>
    <row r="61" spans="1:4" x14ac:dyDescent="0.2">
      <c r="A61" t="s">
        <v>54</v>
      </c>
      <c r="B61" s="1">
        <v>5000</v>
      </c>
      <c r="C61" s="10" t="s">
        <v>73</v>
      </c>
      <c r="D61">
        <v>9300</v>
      </c>
    </row>
    <row r="62" spans="1:4" x14ac:dyDescent="0.2">
      <c r="A62" t="s">
        <v>52</v>
      </c>
      <c r="B62" s="27">
        <v>5000</v>
      </c>
      <c r="C62" s="5" t="s">
        <v>32</v>
      </c>
      <c r="D62">
        <v>3000</v>
      </c>
    </row>
    <row r="63" spans="1:4" x14ac:dyDescent="0.2">
      <c r="A63" t="s">
        <v>80</v>
      </c>
      <c r="B63" s="25">
        <v>1750</v>
      </c>
      <c r="C63" s="5" t="s">
        <v>81</v>
      </c>
      <c r="D63" s="27">
        <v>3000</v>
      </c>
    </row>
    <row r="64" spans="1:4" x14ac:dyDescent="0.2">
      <c r="A64" t="s">
        <v>74</v>
      </c>
      <c r="B64">
        <v>1000</v>
      </c>
      <c r="C64" s="103" t="s">
        <v>86</v>
      </c>
      <c r="D64" s="21">
        <v>500</v>
      </c>
    </row>
    <row r="65" spans="1:4" x14ac:dyDescent="0.2">
      <c r="A65" t="s">
        <v>10</v>
      </c>
      <c r="B65">
        <v>1500</v>
      </c>
      <c r="C65" s="5" t="s">
        <v>84</v>
      </c>
      <c r="D65" s="30">
        <v>2500</v>
      </c>
    </row>
    <row r="66" spans="1:4" x14ac:dyDescent="0.2">
      <c r="A66" t="s">
        <v>75</v>
      </c>
      <c r="B66" s="28">
        <v>4050</v>
      </c>
      <c r="C66" s="5"/>
      <c r="D66" s="1"/>
    </row>
    <row r="67" spans="1:4" x14ac:dyDescent="0.2">
      <c r="B67" s="1"/>
    </row>
    <row r="68" spans="1:4" x14ac:dyDescent="0.2">
      <c r="A68" s="11" t="s">
        <v>76</v>
      </c>
      <c r="B68" s="3">
        <f>SUM(B61:B66)</f>
        <v>18300</v>
      </c>
      <c r="C68" s="15" t="s">
        <v>77</v>
      </c>
      <c r="D68" s="3">
        <f>SUM(D61:D66)</f>
        <v>18300</v>
      </c>
    </row>
    <row r="70" spans="1:4" x14ac:dyDescent="0.2">
      <c r="A70" t="s">
        <v>87</v>
      </c>
    </row>
    <row r="72" spans="1:4" x14ac:dyDescent="0.2">
      <c r="A72" s="16"/>
      <c r="B72" s="113" t="s">
        <v>72</v>
      </c>
      <c r="C72" s="113"/>
      <c r="D72" s="16"/>
    </row>
    <row r="73" spans="1:4" x14ac:dyDescent="0.2">
      <c r="A73" t="s">
        <v>54</v>
      </c>
      <c r="B73" s="1">
        <v>5000</v>
      </c>
      <c r="C73" s="10" t="s">
        <v>73</v>
      </c>
      <c r="D73">
        <v>9300</v>
      </c>
    </row>
    <row r="74" spans="1:4" x14ac:dyDescent="0.2">
      <c r="A74" t="s">
        <v>52</v>
      </c>
      <c r="B74" s="27">
        <v>5000</v>
      </c>
      <c r="C74" s="5" t="s">
        <v>32</v>
      </c>
      <c r="D74">
        <v>3000</v>
      </c>
    </row>
    <row r="75" spans="1:4" x14ac:dyDescent="0.2">
      <c r="A75" t="s">
        <v>80</v>
      </c>
      <c r="B75" s="25">
        <v>1750</v>
      </c>
      <c r="C75" s="31" t="s">
        <v>81</v>
      </c>
      <c r="D75" s="32">
        <v>3000</v>
      </c>
    </row>
    <row r="76" spans="1:4" x14ac:dyDescent="0.2">
      <c r="A76" t="s">
        <v>74</v>
      </c>
      <c r="B76">
        <v>1000</v>
      </c>
      <c r="C76" s="29" t="s">
        <v>86</v>
      </c>
      <c r="D76" s="27">
        <v>500</v>
      </c>
    </row>
    <row r="77" spans="1:4" x14ac:dyDescent="0.2">
      <c r="A77" t="s">
        <v>10</v>
      </c>
      <c r="B77">
        <v>1500</v>
      </c>
      <c r="C77" s="5" t="s">
        <v>84</v>
      </c>
      <c r="D77" s="30">
        <v>2500</v>
      </c>
    </row>
    <row r="78" spans="1:4" x14ac:dyDescent="0.2">
      <c r="A78" t="s">
        <v>75</v>
      </c>
      <c r="B78" s="28">
        <v>1050</v>
      </c>
      <c r="C78" s="5"/>
      <c r="D78" s="1"/>
    </row>
    <row r="79" spans="1:4" x14ac:dyDescent="0.2">
      <c r="B79" s="1"/>
    </row>
    <row r="80" spans="1:4" x14ac:dyDescent="0.2">
      <c r="A80" s="11" t="s">
        <v>76</v>
      </c>
      <c r="B80" s="3">
        <f>SUM(B73:B78)</f>
        <v>15300</v>
      </c>
      <c r="C80" s="15" t="s">
        <v>77</v>
      </c>
      <c r="D80" s="3">
        <f>SUM(D73,D74,D76,D77)</f>
        <v>15300</v>
      </c>
    </row>
    <row r="82" spans="1:4" x14ac:dyDescent="0.2">
      <c r="A82" t="s">
        <v>88</v>
      </c>
    </row>
    <row r="84" spans="1:4" x14ac:dyDescent="0.2">
      <c r="A84" s="16"/>
      <c r="B84" s="113" t="s">
        <v>72</v>
      </c>
      <c r="C84" s="113"/>
      <c r="D84" s="16"/>
    </row>
    <row r="85" spans="1:4" x14ac:dyDescent="0.2">
      <c r="A85" t="s">
        <v>54</v>
      </c>
      <c r="B85" s="1">
        <v>5000</v>
      </c>
      <c r="C85" s="10" t="s">
        <v>73</v>
      </c>
      <c r="D85">
        <v>9300</v>
      </c>
    </row>
    <row r="86" spans="1:4" x14ac:dyDescent="0.2">
      <c r="A86" t="s">
        <v>52</v>
      </c>
      <c r="B86" s="27">
        <v>5000</v>
      </c>
      <c r="C86" s="5" t="s">
        <v>32</v>
      </c>
      <c r="D86">
        <v>3000</v>
      </c>
    </row>
    <row r="87" spans="1:4" x14ac:dyDescent="0.2">
      <c r="A87" t="s">
        <v>80</v>
      </c>
      <c r="B87" s="25">
        <v>1750</v>
      </c>
      <c r="C87" s="29" t="s">
        <v>86</v>
      </c>
      <c r="D87" s="27">
        <v>500</v>
      </c>
    </row>
    <row r="88" spans="1:4" x14ac:dyDescent="0.2">
      <c r="A88" t="s">
        <v>74</v>
      </c>
      <c r="B88" s="21">
        <v>4000</v>
      </c>
      <c r="C88" s="5" t="s">
        <v>84</v>
      </c>
      <c r="D88" s="23">
        <v>4500</v>
      </c>
    </row>
    <row r="89" spans="1:4" x14ac:dyDescent="0.2">
      <c r="A89" t="s">
        <v>10</v>
      </c>
      <c r="B89">
        <v>1500</v>
      </c>
      <c r="C89" s="5"/>
      <c r="D89" s="1"/>
    </row>
    <row r="90" spans="1:4" x14ac:dyDescent="0.2">
      <c r="A90" t="s">
        <v>75</v>
      </c>
      <c r="B90" s="28">
        <v>50</v>
      </c>
    </row>
    <row r="91" spans="1:4" x14ac:dyDescent="0.2">
      <c r="B91" s="1"/>
    </row>
    <row r="92" spans="1:4" x14ac:dyDescent="0.2">
      <c r="A92" s="11" t="s">
        <v>76</v>
      </c>
      <c r="B92" s="3">
        <f>SUM(B85:B90)</f>
        <v>17300</v>
      </c>
      <c r="C92" s="15" t="s">
        <v>77</v>
      </c>
      <c r="D92" s="3">
        <f>SUM(D85,D86,D87,D88)</f>
        <v>17300</v>
      </c>
    </row>
    <row r="95" spans="1:4" x14ac:dyDescent="0.2">
      <c r="A95" t="s">
        <v>89</v>
      </c>
    </row>
    <row r="97" spans="1:4" x14ac:dyDescent="0.2">
      <c r="A97" s="16"/>
      <c r="B97" s="113" t="s">
        <v>72</v>
      </c>
      <c r="C97" s="113"/>
      <c r="D97" s="16"/>
    </row>
    <row r="98" spans="1:4" x14ac:dyDescent="0.2">
      <c r="A98" t="s">
        <v>54</v>
      </c>
      <c r="B98" s="1">
        <v>5000</v>
      </c>
      <c r="C98" s="10" t="s">
        <v>73</v>
      </c>
      <c r="D98" s="21">
        <v>10300</v>
      </c>
    </row>
    <row r="99" spans="1:4" x14ac:dyDescent="0.2">
      <c r="A99" t="s">
        <v>52</v>
      </c>
      <c r="B99" s="27">
        <v>5000</v>
      </c>
      <c r="C99" s="5" t="s">
        <v>32</v>
      </c>
      <c r="D99">
        <v>3000</v>
      </c>
    </row>
    <row r="100" spans="1:4" x14ac:dyDescent="0.2">
      <c r="A100" t="s">
        <v>80</v>
      </c>
      <c r="B100" s="25">
        <v>1750</v>
      </c>
      <c r="C100" s="33" t="s">
        <v>86</v>
      </c>
      <c r="D100" s="32">
        <v>500</v>
      </c>
    </row>
    <row r="101" spans="1:4" x14ac:dyDescent="0.2">
      <c r="A101" t="s">
        <v>74</v>
      </c>
      <c r="B101" s="21">
        <v>3000</v>
      </c>
      <c r="C101" s="5" t="s">
        <v>84</v>
      </c>
      <c r="D101" s="30">
        <v>4500</v>
      </c>
    </row>
    <row r="102" spans="1:4" x14ac:dyDescent="0.2">
      <c r="A102" t="s">
        <v>10</v>
      </c>
      <c r="B102">
        <v>1500</v>
      </c>
      <c r="C102" s="5"/>
      <c r="D102" s="1"/>
    </row>
    <row r="103" spans="1:4" x14ac:dyDescent="0.2">
      <c r="A103" t="s">
        <v>75</v>
      </c>
      <c r="B103" s="28">
        <v>1550</v>
      </c>
    </row>
    <row r="104" spans="1:4" x14ac:dyDescent="0.2">
      <c r="B104" s="1"/>
    </row>
    <row r="105" spans="1:4" x14ac:dyDescent="0.2">
      <c r="A105" s="11" t="s">
        <v>76</v>
      </c>
      <c r="B105" s="3">
        <f>SUM(B98:B103)</f>
        <v>17800</v>
      </c>
      <c r="C105" s="15" t="s">
        <v>77</v>
      </c>
      <c r="D105" s="3">
        <f>D101+D99+D98</f>
        <v>17800</v>
      </c>
    </row>
    <row r="108" spans="1:4" x14ac:dyDescent="0.2">
      <c r="A108" t="s">
        <v>90</v>
      </c>
    </row>
    <row r="110" spans="1:4" x14ac:dyDescent="0.2">
      <c r="A110" s="16"/>
      <c r="B110" s="113" t="s">
        <v>72</v>
      </c>
      <c r="C110" s="113"/>
      <c r="D110" s="16"/>
    </row>
    <row r="111" spans="1:4" x14ac:dyDescent="0.2">
      <c r="A111" t="s">
        <v>54</v>
      </c>
      <c r="B111" s="1">
        <v>5000</v>
      </c>
      <c r="C111" s="10" t="s">
        <v>73</v>
      </c>
      <c r="D111" s="21">
        <v>10000</v>
      </c>
    </row>
    <row r="112" spans="1:4" x14ac:dyDescent="0.2">
      <c r="A112" t="s">
        <v>52</v>
      </c>
      <c r="B112" s="27">
        <v>5000</v>
      </c>
      <c r="C112" s="5" t="s">
        <v>32</v>
      </c>
      <c r="D112">
        <v>3000</v>
      </c>
    </row>
    <row r="113" spans="1:4" x14ac:dyDescent="0.2">
      <c r="A113" t="s">
        <v>80</v>
      </c>
      <c r="B113" s="25">
        <v>1750</v>
      </c>
      <c r="C113" s="33" t="s">
        <v>86</v>
      </c>
      <c r="D113" s="34">
        <v>500</v>
      </c>
    </row>
    <row r="114" spans="1:4" x14ac:dyDescent="0.2">
      <c r="A114" t="s">
        <v>74</v>
      </c>
      <c r="B114" s="27">
        <v>3000</v>
      </c>
      <c r="C114" s="5" t="s">
        <v>84</v>
      </c>
      <c r="D114" s="30">
        <v>4500</v>
      </c>
    </row>
    <row r="115" spans="1:4" x14ac:dyDescent="0.2">
      <c r="A115" t="s">
        <v>10</v>
      </c>
      <c r="B115">
        <v>1500</v>
      </c>
      <c r="C115" s="5"/>
      <c r="D115" s="1"/>
    </row>
    <row r="116" spans="1:4" x14ac:dyDescent="0.2">
      <c r="A116" t="s">
        <v>75</v>
      </c>
      <c r="B116" s="28">
        <v>1250</v>
      </c>
    </row>
    <row r="117" spans="1:4" x14ac:dyDescent="0.2">
      <c r="B117" s="1"/>
    </row>
    <row r="118" spans="1:4" x14ac:dyDescent="0.2">
      <c r="A118" s="11" t="s">
        <v>76</v>
      </c>
      <c r="B118" s="3">
        <f>SUM(B111:B116)</f>
        <v>17500</v>
      </c>
      <c r="C118" s="15" t="s">
        <v>77</v>
      </c>
      <c r="D118" s="3">
        <f>D114+D112+D111</f>
        <v>17500</v>
      </c>
    </row>
  </sheetData>
  <mergeCells count="10">
    <mergeCell ref="B72:C72"/>
    <mergeCell ref="B84:C84"/>
    <mergeCell ref="B97:C97"/>
    <mergeCell ref="B110:C110"/>
    <mergeCell ref="B1:C1"/>
    <mergeCell ref="B13:C13"/>
    <mergeCell ref="B24:C24"/>
    <mergeCell ref="B36:C36"/>
    <mergeCell ref="B48:C48"/>
    <mergeCell ref="B60:C6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M12" sqref="M12"/>
    </sheetView>
  </sheetViews>
  <sheetFormatPr defaultRowHeight="12.7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8" shapeId="10241" r:id="rId3">
          <objectPr defaultSize="0" r:id="rId4">
            <anchor moveWithCells="1">
              <from>
                <xdr:col>0</xdr:col>
                <xdr:colOff>142875</xdr:colOff>
                <xdr:row>1</xdr:row>
                <xdr:rowOff>133350</xdr:rowOff>
              </from>
              <to>
                <xdr:col>10</xdr:col>
                <xdr:colOff>66675</xdr:colOff>
                <xdr:row>37</xdr:row>
                <xdr:rowOff>76200</xdr:rowOff>
              </to>
            </anchor>
          </objectPr>
        </oleObject>
      </mc:Choice>
      <mc:Fallback>
        <oleObject progId="Word.Document.8" shapeId="10241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2"/>
  <sheetViews>
    <sheetView workbookViewId="0">
      <selection activeCell="E16" sqref="E16"/>
    </sheetView>
  </sheetViews>
  <sheetFormatPr defaultRowHeight="12.75" x14ac:dyDescent="0.2"/>
  <cols>
    <col min="2" max="2" width="11.28515625" customWidth="1"/>
    <col min="3" max="3" width="10.42578125" customWidth="1"/>
  </cols>
  <sheetData>
    <row r="3" spans="1:7" x14ac:dyDescent="0.2">
      <c r="A3" s="113" t="s">
        <v>183</v>
      </c>
      <c r="B3" s="113"/>
      <c r="E3" s="113" t="s">
        <v>11</v>
      </c>
      <c r="F3" s="113"/>
    </row>
    <row r="4" spans="1:7" x14ac:dyDescent="0.2">
      <c r="B4" s="74">
        <v>41500000</v>
      </c>
      <c r="C4" s="75" t="s">
        <v>184</v>
      </c>
      <c r="D4" s="76" t="s">
        <v>184</v>
      </c>
      <c r="E4" s="77">
        <v>1500000</v>
      </c>
      <c r="F4" s="74">
        <v>235000</v>
      </c>
      <c r="G4" s="78" t="s">
        <v>185</v>
      </c>
    </row>
    <row r="5" spans="1:7" x14ac:dyDescent="0.2">
      <c r="B5" s="5"/>
      <c r="D5" s="118" t="s">
        <v>186</v>
      </c>
      <c r="E5" s="1">
        <v>190000</v>
      </c>
      <c r="F5" s="45">
        <v>150000</v>
      </c>
      <c r="G5" t="s">
        <v>187</v>
      </c>
    </row>
    <row r="6" spans="1:7" x14ac:dyDescent="0.2">
      <c r="B6" s="5"/>
      <c r="D6" s="118"/>
      <c r="E6" s="1">
        <v>505000</v>
      </c>
      <c r="F6" s="45">
        <v>35000</v>
      </c>
      <c r="G6" t="s">
        <v>188</v>
      </c>
    </row>
    <row r="7" spans="1:7" x14ac:dyDescent="0.2">
      <c r="B7" s="5"/>
      <c r="F7" s="5"/>
    </row>
    <row r="8" spans="1:7" x14ac:dyDescent="0.2">
      <c r="B8" s="5"/>
      <c r="F8" s="5"/>
    </row>
    <row r="9" spans="1:7" x14ac:dyDescent="0.2">
      <c r="B9" s="5"/>
      <c r="F9" s="5"/>
    </row>
    <row r="12" spans="1:7" x14ac:dyDescent="0.2">
      <c r="C12" s="113" t="s">
        <v>189</v>
      </c>
      <c r="D12" s="113"/>
      <c r="F12" s="113" t="s">
        <v>190</v>
      </c>
      <c r="G12" s="113"/>
    </row>
    <row r="13" spans="1:7" x14ac:dyDescent="0.2">
      <c r="B13" s="76" t="s">
        <v>184</v>
      </c>
      <c r="C13" s="77">
        <v>40000000</v>
      </c>
      <c r="D13" s="10"/>
      <c r="E13" s="12" t="s">
        <v>191</v>
      </c>
      <c r="F13" s="77">
        <v>470000</v>
      </c>
      <c r="G13" s="10"/>
    </row>
    <row r="14" spans="1:7" x14ac:dyDescent="0.2">
      <c r="D14" s="5"/>
      <c r="G14" s="5"/>
    </row>
    <row r="15" spans="1:7" x14ac:dyDescent="0.2">
      <c r="D15" s="5"/>
      <c r="G15" s="5"/>
    </row>
    <row r="16" spans="1:7" x14ac:dyDescent="0.2">
      <c r="D16" s="5"/>
      <c r="G16" s="5"/>
    </row>
    <row r="17" spans="2:11" x14ac:dyDescent="0.2">
      <c r="D17" s="5"/>
      <c r="G17" s="5"/>
    </row>
    <row r="18" spans="2:11" x14ac:dyDescent="0.2">
      <c r="D18" s="5"/>
      <c r="G18" s="5"/>
    </row>
    <row r="20" spans="2:11" x14ac:dyDescent="0.2">
      <c r="C20" s="113" t="s">
        <v>192</v>
      </c>
      <c r="D20" s="113"/>
      <c r="H20" s="113" t="s">
        <v>193</v>
      </c>
      <c r="I20" s="113"/>
    </row>
    <row r="21" spans="2:11" x14ac:dyDescent="0.2">
      <c r="D21" s="74">
        <v>235000</v>
      </c>
      <c r="E21" t="s">
        <v>185</v>
      </c>
      <c r="G21" s="12" t="s">
        <v>194</v>
      </c>
      <c r="H21" s="77">
        <v>400000</v>
      </c>
      <c r="I21" s="10"/>
    </row>
    <row r="22" spans="2:11" x14ac:dyDescent="0.2">
      <c r="D22" s="5"/>
      <c r="I22" s="5"/>
    </row>
    <row r="23" spans="2:11" x14ac:dyDescent="0.2">
      <c r="D23" s="5"/>
      <c r="I23" s="5"/>
    </row>
    <row r="24" spans="2:11" x14ac:dyDescent="0.2">
      <c r="D24" s="5"/>
      <c r="I24" s="5"/>
    </row>
    <row r="25" spans="2:11" x14ac:dyDescent="0.2">
      <c r="D25" s="5"/>
      <c r="I25" s="5"/>
    </row>
    <row r="26" spans="2:11" x14ac:dyDescent="0.2">
      <c r="D26" s="5"/>
      <c r="I26" s="5"/>
    </row>
    <row r="28" spans="2:11" x14ac:dyDescent="0.2">
      <c r="B28" s="113" t="s">
        <v>1</v>
      </c>
      <c r="C28" s="113"/>
    </row>
    <row r="29" spans="2:11" x14ac:dyDescent="0.2">
      <c r="C29" s="74">
        <v>400000</v>
      </c>
      <c r="D29" t="s">
        <v>194</v>
      </c>
      <c r="F29" s="113" t="s">
        <v>195</v>
      </c>
      <c r="G29" s="113"/>
      <c r="I29" s="113" t="s">
        <v>196</v>
      </c>
      <c r="J29" s="113"/>
    </row>
    <row r="30" spans="2:11" x14ac:dyDescent="0.2">
      <c r="C30" s="5"/>
      <c r="E30" s="12" t="s">
        <v>187</v>
      </c>
      <c r="F30" s="77">
        <v>150000</v>
      </c>
      <c r="G30" s="10"/>
      <c r="J30" s="74">
        <v>190000</v>
      </c>
      <c r="K30" s="117" t="s">
        <v>197</v>
      </c>
    </row>
    <row r="31" spans="2:11" x14ac:dyDescent="0.2">
      <c r="C31" s="5"/>
      <c r="G31" s="5"/>
      <c r="J31" s="45">
        <v>505000</v>
      </c>
      <c r="K31" s="117"/>
    </row>
    <row r="32" spans="2:11" x14ac:dyDescent="0.2">
      <c r="C32" s="5"/>
      <c r="G32" s="5"/>
      <c r="J32" s="5"/>
    </row>
    <row r="33" spans="1:10" x14ac:dyDescent="0.2">
      <c r="C33" s="5"/>
      <c r="G33" s="5"/>
      <c r="J33" s="5"/>
    </row>
    <row r="34" spans="1:10" x14ac:dyDescent="0.2">
      <c r="C34" s="5"/>
      <c r="G34" s="5"/>
      <c r="J34" s="5"/>
    </row>
    <row r="35" spans="1:10" x14ac:dyDescent="0.2">
      <c r="G35" s="5"/>
      <c r="J35" s="5"/>
    </row>
    <row r="36" spans="1:10" x14ac:dyDescent="0.2">
      <c r="B36" s="113" t="s">
        <v>198</v>
      </c>
      <c r="C36" s="113"/>
    </row>
    <row r="37" spans="1:10" x14ac:dyDescent="0.2">
      <c r="A37" s="12" t="s">
        <v>199</v>
      </c>
      <c r="B37" s="77">
        <v>35000</v>
      </c>
      <c r="C37" s="10"/>
    </row>
    <row r="38" spans="1:10" x14ac:dyDescent="0.2">
      <c r="C38" s="5"/>
    </row>
    <row r="39" spans="1:10" x14ac:dyDescent="0.2">
      <c r="C39" s="5"/>
    </row>
    <row r="40" spans="1:10" x14ac:dyDescent="0.2">
      <c r="C40" s="5"/>
    </row>
    <row r="41" spans="1:10" x14ac:dyDescent="0.2">
      <c r="C41" s="5"/>
    </row>
    <row r="42" spans="1:10" x14ac:dyDescent="0.2">
      <c r="C42" s="5"/>
    </row>
  </sheetData>
  <mergeCells count="12">
    <mergeCell ref="B36:C36"/>
    <mergeCell ref="A3:B3"/>
    <mergeCell ref="E3:F3"/>
    <mergeCell ref="D5:D6"/>
    <mergeCell ref="C12:D12"/>
    <mergeCell ref="F12:G12"/>
    <mergeCell ref="C20:D20"/>
    <mergeCell ref="H20:I20"/>
    <mergeCell ref="B28:C28"/>
    <mergeCell ref="F29:G29"/>
    <mergeCell ref="I29:J29"/>
    <mergeCell ref="K30:K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8" sqref="H8"/>
    </sheetView>
  </sheetViews>
  <sheetFormatPr defaultRowHeight="12.75" x14ac:dyDescent="0.2"/>
  <cols>
    <col min="2" max="2" width="29.28515625" customWidth="1"/>
  </cols>
  <sheetData>
    <row r="1" spans="1:4" x14ac:dyDescent="0.2">
      <c r="A1" t="s">
        <v>98</v>
      </c>
    </row>
    <row r="3" spans="1:4" x14ac:dyDescent="0.2">
      <c r="A3" s="119" t="s">
        <v>91</v>
      </c>
      <c r="B3" s="119"/>
      <c r="C3">
        <v>700</v>
      </c>
    </row>
    <row r="4" spans="1:4" x14ac:dyDescent="0.2">
      <c r="A4" s="119" t="s">
        <v>92</v>
      </c>
      <c r="B4" s="119"/>
      <c r="C4">
        <v>457</v>
      </c>
    </row>
    <row r="5" spans="1:4" x14ac:dyDescent="0.2">
      <c r="A5" s="119" t="s">
        <v>99</v>
      </c>
      <c r="B5" s="119"/>
      <c r="C5">
        <v>245</v>
      </c>
    </row>
    <row r="6" spans="1:4" x14ac:dyDescent="0.2">
      <c r="A6" s="119" t="s">
        <v>100</v>
      </c>
      <c r="B6" s="119"/>
      <c r="C6">
        <v>10000</v>
      </c>
    </row>
    <row r="7" spans="1:4" x14ac:dyDescent="0.2">
      <c r="A7" s="119" t="s">
        <v>93</v>
      </c>
      <c r="B7" s="119"/>
      <c r="C7">
        <v>5000</v>
      </c>
    </row>
    <row r="11" spans="1:4" x14ac:dyDescent="0.2">
      <c r="B11" s="110" t="str">
        <f>A6</f>
        <v>Κύκλος εργασιών</v>
      </c>
      <c r="C11" s="110"/>
      <c r="D11" s="94"/>
    </row>
    <row r="12" spans="1:4" x14ac:dyDescent="0.2">
      <c r="B12" s="4" t="str">
        <f>A7</f>
        <v xml:space="preserve">Κόστος Πωληθέντων </v>
      </c>
      <c r="C12" s="4"/>
      <c r="D12" s="94"/>
    </row>
    <row r="13" spans="1:4" x14ac:dyDescent="0.2">
      <c r="B13" s="4" t="s">
        <v>94</v>
      </c>
      <c r="C13" s="4"/>
      <c r="D13" s="37">
        <f>D11-D12</f>
        <v>0</v>
      </c>
    </row>
    <row r="14" spans="1:4" x14ac:dyDescent="0.2">
      <c r="B14" t="str">
        <f>A3</f>
        <v>Αποδοχές Προσωπικού</v>
      </c>
      <c r="C14" s="84"/>
    </row>
    <row r="15" spans="1:4" x14ac:dyDescent="0.2">
      <c r="B15" t="str">
        <f>A5</f>
        <v>ΥΛΙΚΑ Αναλωθεντα</v>
      </c>
      <c r="C15" s="84"/>
    </row>
    <row r="16" spans="1:4" x14ac:dyDescent="0.2">
      <c r="B16" t="str">
        <f>A4</f>
        <v>Γενικά έξοδα</v>
      </c>
      <c r="C16" s="84"/>
      <c r="D16" s="38">
        <f>C14+C15+C16</f>
        <v>0</v>
      </c>
    </row>
    <row r="17" spans="2:4" x14ac:dyDescent="0.2">
      <c r="C17" s="1"/>
    </row>
    <row r="18" spans="2:4" x14ac:dyDescent="0.2">
      <c r="B18" s="36" t="s">
        <v>97</v>
      </c>
      <c r="C18" s="1"/>
      <c r="D18" s="38">
        <f>D13-D16</f>
        <v>0</v>
      </c>
    </row>
  </sheetData>
  <mergeCells count="6">
    <mergeCell ref="A6:B6"/>
    <mergeCell ref="A7:B7"/>
    <mergeCell ref="B11:C11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2.75" x14ac:dyDescent="0.2"/>
  <cols>
    <col min="2" max="2" width="29.28515625" customWidth="1"/>
  </cols>
  <sheetData>
    <row r="1" spans="1:4" x14ac:dyDescent="0.2">
      <c r="A1" t="s">
        <v>98</v>
      </c>
    </row>
    <row r="3" spans="1:4" x14ac:dyDescent="0.2">
      <c r="A3" s="119" t="s">
        <v>91</v>
      </c>
      <c r="B3" s="119"/>
      <c r="C3">
        <v>700</v>
      </c>
    </row>
    <row r="4" spans="1:4" x14ac:dyDescent="0.2">
      <c r="A4" s="119" t="s">
        <v>92</v>
      </c>
      <c r="B4" s="119"/>
      <c r="C4">
        <v>457</v>
      </c>
    </row>
    <row r="5" spans="1:4" x14ac:dyDescent="0.2">
      <c r="A5" s="119" t="s">
        <v>99</v>
      </c>
      <c r="B5" s="119"/>
      <c r="C5">
        <v>245</v>
      </c>
    </row>
    <row r="6" spans="1:4" x14ac:dyDescent="0.2">
      <c r="A6" s="119" t="s">
        <v>100</v>
      </c>
      <c r="B6" s="119"/>
      <c r="C6">
        <v>10000</v>
      </c>
    </row>
    <row r="7" spans="1:4" x14ac:dyDescent="0.2">
      <c r="A7" s="119" t="s">
        <v>93</v>
      </c>
      <c r="B7" s="119"/>
      <c r="C7">
        <v>5000</v>
      </c>
    </row>
    <row r="11" spans="1:4" x14ac:dyDescent="0.2">
      <c r="B11" s="110" t="str">
        <f>A6</f>
        <v>Κύκλος εργασιών</v>
      </c>
      <c r="C11" s="110"/>
      <c r="D11">
        <f>C6</f>
        <v>10000</v>
      </c>
    </row>
    <row r="12" spans="1:4" x14ac:dyDescent="0.2">
      <c r="B12" s="104" t="str">
        <f>A7</f>
        <v xml:space="preserve">Κόστος Πωληθέντων </v>
      </c>
      <c r="C12" s="104"/>
      <c r="D12">
        <f>C7</f>
        <v>5000</v>
      </c>
    </row>
    <row r="13" spans="1:4" x14ac:dyDescent="0.2">
      <c r="B13" s="104" t="s">
        <v>94</v>
      </c>
      <c r="C13" s="104"/>
      <c r="D13" s="37">
        <f>D11-D12</f>
        <v>5000</v>
      </c>
    </row>
    <row r="14" spans="1:4" x14ac:dyDescent="0.2">
      <c r="B14" t="str">
        <f>A3</f>
        <v>Αποδοχές Προσωπικού</v>
      </c>
      <c r="C14" s="1">
        <f>C3</f>
        <v>700</v>
      </c>
    </row>
    <row r="15" spans="1:4" x14ac:dyDescent="0.2">
      <c r="B15" t="str">
        <f>A5</f>
        <v>ΥΛΙΚΑ Αναλωθεντα</v>
      </c>
      <c r="C15" s="1">
        <f>C5</f>
        <v>245</v>
      </c>
    </row>
    <row r="16" spans="1:4" x14ac:dyDescent="0.2">
      <c r="B16" t="str">
        <f>A4</f>
        <v>Γενικά έξοδα</v>
      </c>
      <c r="C16" s="1">
        <f>C4</f>
        <v>457</v>
      </c>
      <c r="D16" s="1">
        <f>C14+C15+C16</f>
        <v>1402</v>
      </c>
    </row>
    <row r="17" spans="2:4" x14ac:dyDescent="0.2">
      <c r="C17" s="1"/>
    </row>
    <row r="18" spans="2:4" x14ac:dyDescent="0.2">
      <c r="B18" s="36" t="s">
        <v>97</v>
      </c>
      <c r="C18" s="1"/>
      <c r="D18" s="106">
        <f>D13-D16</f>
        <v>3598</v>
      </c>
    </row>
  </sheetData>
  <mergeCells count="6">
    <mergeCell ref="B11:C11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opLeftCell="A13" workbookViewId="0">
      <selection activeCell="D35" sqref="D35"/>
    </sheetView>
  </sheetViews>
  <sheetFormatPr defaultRowHeight="12.75" x14ac:dyDescent="0.2"/>
  <cols>
    <col min="1" max="1" width="27.42578125" customWidth="1"/>
    <col min="3" max="3" width="10.7109375" customWidth="1"/>
    <col min="4" max="4" width="17" customWidth="1"/>
  </cols>
  <sheetData>
    <row r="2" spans="1:4" x14ac:dyDescent="0.2">
      <c r="A2" t="s">
        <v>101</v>
      </c>
    </row>
    <row r="4" spans="1:4" x14ac:dyDescent="0.2">
      <c r="A4" s="39" t="s">
        <v>102</v>
      </c>
      <c r="D4" s="1">
        <v>3000</v>
      </c>
    </row>
    <row r="5" spans="1:4" x14ac:dyDescent="0.2">
      <c r="A5" s="40" t="s">
        <v>103</v>
      </c>
      <c r="D5" s="1">
        <v>200</v>
      </c>
    </row>
    <row r="6" spans="1:4" x14ac:dyDescent="0.2">
      <c r="A6" s="40" t="s">
        <v>13</v>
      </c>
      <c r="D6" s="1">
        <v>300</v>
      </c>
    </row>
    <row r="7" spans="1:4" x14ac:dyDescent="0.2">
      <c r="A7" s="40" t="s">
        <v>104</v>
      </c>
      <c r="D7" s="1">
        <v>274</v>
      </c>
    </row>
    <row r="8" spans="1:4" x14ac:dyDescent="0.2">
      <c r="A8" t="s">
        <v>105</v>
      </c>
      <c r="D8" s="1">
        <v>400</v>
      </c>
    </row>
    <row r="9" spans="1:4" x14ac:dyDescent="0.2">
      <c r="A9" s="40" t="s">
        <v>106</v>
      </c>
      <c r="D9" s="1">
        <v>500</v>
      </c>
    </row>
    <row r="10" spans="1:4" x14ac:dyDescent="0.2">
      <c r="A10" s="40" t="s">
        <v>107</v>
      </c>
      <c r="D10" s="1">
        <v>400</v>
      </c>
    </row>
    <row r="11" spans="1:4" x14ac:dyDescent="0.2">
      <c r="A11" t="s">
        <v>108</v>
      </c>
      <c r="D11" s="79"/>
    </row>
    <row r="12" spans="1:4" x14ac:dyDescent="0.2">
      <c r="A12" s="40" t="s">
        <v>109</v>
      </c>
      <c r="D12" s="1">
        <v>500</v>
      </c>
    </row>
    <row r="13" spans="1:4" x14ac:dyDescent="0.2">
      <c r="A13" s="39" t="s">
        <v>110</v>
      </c>
      <c r="D13" s="1">
        <v>500</v>
      </c>
    </row>
    <row r="14" spans="1:4" x14ac:dyDescent="0.2">
      <c r="A14" s="39" t="s">
        <v>93</v>
      </c>
      <c r="D14" s="1">
        <v>3650</v>
      </c>
    </row>
    <row r="15" spans="1:4" x14ac:dyDescent="0.2">
      <c r="A15" s="41" t="s">
        <v>10</v>
      </c>
      <c r="D15" s="1">
        <v>100</v>
      </c>
    </row>
    <row r="16" spans="1:4" x14ac:dyDescent="0.2">
      <c r="A16" s="41" t="s">
        <v>111</v>
      </c>
      <c r="D16" s="1">
        <v>76</v>
      </c>
    </row>
    <row r="17" spans="1:5" x14ac:dyDescent="0.2">
      <c r="A17" s="41" t="s">
        <v>112</v>
      </c>
      <c r="D17" s="1">
        <v>184</v>
      </c>
    </row>
    <row r="18" spans="1:5" x14ac:dyDescent="0.2">
      <c r="A18" s="41" t="s">
        <v>113</v>
      </c>
      <c r="D18" s="1">
        <v>10</v>
      </c>
    </row>
    <row r="19" spans="1:5" x14ac:dyDescent="0.2">
      <c r="A19" s="41" t="s">
        <v>114</v>
      </c>
      <c r="D19" s="1">
        <v>200</v>
      </c>
    </row>
    <row r="20" spans="1:5" x14ac:dyDescent="0.2">
      <c r="A20" s="39" t="s">
        <v>115</v>
      </c>
      <c r="D20" s="1">
        <v>5940</v>
      </c>
    </row>
    <row r="21" spans="1:5" x14ac:dyDescent="0.2">
      <c r="A21" s="40" t="s">
        <v>11</v>
      </c>
      <c r="D21" s="1">
        <v>99</v>
      </c>
    </row>
    <row r="23" spans="1:5" x14ac:dyDescent="0.2">
      <c r="A23" s="1" t="s">
        <v>116</v>
      </c>
    </row>
    <row r="25" spans="1:5" ht="15.75" x14ac:dyDescent="0.25">
      <c r="B25" s="120" t="s">
        <v>71</v>
      </c>
      <c r="C25" s="120"/>
      <c r="D25" s="120"/>
    </row>
    <row r="26" spans="1:5" x14ac:dyDescent="0.2">
      <c r="B26" t="s">
        <v>115</v>
      </c>
      <c r="E26" s="94"/>
    </row>
    <row r="27" spans="1:5" x14ac:dyDescent="0.2">
      <c r="A27" s="11" t="s">
        <v>117</v>
      </c>
      <c r="B27" t="s">
        <v>93</v>
      </c>
      <c r="E27" s="94"/>
    </row>
    <row r="28" spans="1:5" x14ac:dyDescent="0.2">
      <c r="B28" s="11" t="s">
        <v>118</v>
      </c>
      <c r="E28" s="37">
        <f>E26-E27</f>
        <v>0</v>
      </c>
    </row>
    <row r="30" spans="1:5" x14ac:dyDescent="0.2">
      <c r="A30" s="11" t="s">
        <v>95</v>
      </c>
      <c r="B30" t="s">
        <v>102</v>
      </c>
      <c r="D30" s="84"/>
    </row>
    <row r="31" spans="1:5" x14ac:dyDescent="0.2">
      <c r="B31" t="s">
        <v>119</v>
      </c>
      <c r="D31" s="84"/>
    </row>
    <row r="32" spans="1:5" x14ac:dyDescent="0.2">
      <c r="B32" t="s">
        <v>105</v>
      </c>
      <c r="D32" s="84"/>
      <c r="E32" s="95">
        <f>SUM(D30:D32)</f>
        <v>0</v>
      </c>
    </row>
    <row r="33" spans="1:6" x14ac:dyDescent="0.2">
      <c r="B33" s="11" t="s">
        <v>120</v>
      </c>
      <c r="E33" s="38">
        <f>E28-E32</f>
        <v>0</v>
      </c>
    </row>
    <row r="35" spans="1:6" x14ac:dyDescent="0.2">
      <c r="A35" s="11" t="s">
        <v>96</v>
      </c>
      <c r="B35" s="39" t="s">
        <v>110</v>
      </c>
      <c r="E35" s="96"/>
    </row>
    <row r="36" spans="1:6" x14ac:dyDescent="0.2">
      <c r="B36" s="36" t="s">
        <v>121</v>
      </c>
      <c r="E36" s="73">
        <f>E33+E35</f>
        <v>0</v>
      </c>
    </row>
    <row r="39" spans="1:6" ht="15.75" x14ac:dyDescent="0.25">
      <c r="A39" s="121" t="s">
        <v>122</v>
      </c>
      <c r="B39" s="121"/>
      <c r="C39" s="121"/>
      <c r="D39" s="121"/>
      <c r="E39" s="121"/>
      <c r="F39" s="121"/>
    </row>
    <row r="40" spans="1:6" x14ac:dyDescent="0.2">
      <c r="A40" t="s">
        <v>107</v>
      </c>
      <c r="B40" s="84"/>
      <c r="D40" s="10" t="s">
        <v>108</v>
      </c>
      <c r="E40" s="94"/>
    </row>
    <row r="41" spans="1:6" ht="13.5" customHeight="1" x14ac:dyDescent="0.2">
      <c r="A41" t="s">
        <v>103</v>
      </c>
      <c r="B41" s="84"/>
      <c r="C41" s="38">
        <f>B40-B41</f>
        <v>0</v>
      </c>
      <c r="D41" s="42" t="s">
        <v>123</v>
      </c>
      <c r="E41" s="97"/>
      <c r="F41" s="37">
        <f>E40+E41</f>
        <v>0</v>
      </c>
    </row>
    <row r="42" spans="1:6" ht="13.5" customHeight="1" x14ac:dyDescent="0.2">
      <c r="B42" s="43"/>
      <c r="C42" s="1"/>
      <c r="D42" s="5"/>
    </row>
    <row r="43" spans="1:6" x14ac:dyDescent="0.2">
      <c r="A43" t="s">
        <v>106</v>
      </c>
      <c r="B43" s="1"/>
      <c r="C43" s="84"/>
      <c r="D43" s="5"/>
    </row>
    <row r="44" spans="1:6" x14ac:dyDescent="0.2">
      <c r="A44" s="39" t="s">
        <v>10</v>
      </c>
      <c r="C44" s="84"/>
      <c r="D44" s="44" t="s">
        <v>112</v>
      </c>
      <c r="E44" s="84"/>
    </row>
    <row r="45" spans="1:6" x14ac:dyDescent="0.2">
      <c r="A45" s="39" t="s">
        <v>113</v>
      </c>
      <c r="C45" s="84"/>
      <c r="D45" s="5" t="s">
        <v>111</v>
      </c>
      <c r="E45" s="84"/>
    </row>
    <row r="46" spans="1:6" x14ac:dyDescent="0.2">
      <c r="A46" s="39" t="s">
        <v>114</v>
      </c>
      <c r="C46" s="84"/>
      <c r="D46" s="5" t="s">
        <v>104</v>
      </c>
      <c r="E46" s="94"/>
      <c r="F46" s="98">
        <f>SUM(E44:E46)</f>
        <v>0</v>
      </c>
    </row>
    <row r="47" spans="1:6" x14ac:dyDescent="0.2">
      <c r="A47" s="39"/>
      <c r="C47" s="1"/>
      <c r="D47" s="5"/>
    </row>
    <row r="48" spans="1:6" x14ac:dyDescent="0.2">
      <c r="A48" t="s">
        <v>13</v>
      </c>
      <c r="C48" s="84"/>
      <c r="D48" s="5"/>
    </row>
    <row r="49" spans="1:6" x14ac:dyDescent="0.2">
      <c r="A49" t="s">
        <v>109</v>
      </c>
      <c r="C49" s="84"/>
      <c r="D49" s="15" t="s">
        <v>124</v>
      </c>
      <c r="F49" s="99">
        <f>F41+F46</f>
        <v>0</v>
      </c>
    </row>
    <row r="50" spans="1:6" x14ac:dyDescent="0.2">
      <c r="A50" t="s">
        <v>11</v>
      </c>
      <c r="C50" s="84"/>
      <c r="D50" s="5"/>
    </row>
    <row r="51" spans="1:6" x14ac:dyDescent="0.2">
      <c r="A51" s="11" t="s">
        <v>125</v>
      </c>
      <c r="C51" s="99">
        <f>SUM(C41:C50)</f>
        <v>0</v>
      </c>
      <c r="D51" s="45"/>
    </row>
    <row r="55" spans="1:6" x14ac:dyDescent="0.2">
      <c r="C55" s="100"/>
    </row>
    <row r="56" spans="1:6" x14ac:dyDescent="0.2">
      <c r="A56" s="1"/>
    </row>
  </sheetData>
  <mergeCells count="2">
    <mergeCell ref="B25:D25"/>
    <mergeCell ref="A39:F3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opLeftCell="A34" workbookViewId="0">
      <selection activeCell="F49" sqref="F49"/>
    </sheetView>
  </sheetViews>
  <sheetFormatPr defaultRowHeight="12.75" x14ac:dyDescent="0.2"/>
  <cols>
    <col min="1" max="1" width="23.85546875" customWidth="1"/>
    <col min="3" max="3" width="10.7109375" customWidth="1"/>
    <col min="4" max="4" width="17" customWidth="1"/>
  </cols>
  <sheetData>
    <row r="2" spans="1:4" x14ac:dyDescent="0.2">
      <c r="A2" t="s">
        <v>101</v>
      </c>
    </row>
    <row r="4" spans="1:4" x14ac:dyDescent="0.2">
      <c r="A4" s="39" t="s">
        <v>102</v>
      </c>
      <c r="D4" s="1">
        <v>3000</v>
      </c>
    </row>
    <row r="5" spans="1:4" x14ac:dyDescent="0.2">
      <c r="A5" s="27" t="s">
        <v>103</v>
      </c>
      <c r="D5" s="1">
        <v>200</v>
      </c>
    </row>
    <row r="6" spans="1:4" x14ac:dyDescent="0.2">
      <c r="A6" s="27" t="s">
        <v>13</v>
      </c>
      <c r="D6" s="1">
        <v>300</v>
      </c>
    </row>
    <row r="7" spans="1:4" x14ac:dyDescent="0.2">
      <c r="A7" s="27" t="s">
        <v>104</v>
      </c>
      <c r="D7" s="1">
        <v>274</v>
      </c>
    </row>
    <row r="8" spans="1:4" x14ac:dyDescent="0.2">
      <c r="A8" t="s">
        <v>105</v>
      </c>
      <c r="D8" s="1">
        <v>400</v>
      </c>
    </row>
    <row r="9" spans="1:4" x14ac:dyDescent="0.2">
      <c r="A9" s="27" t="s">
        <v>106</v>
      </c>
      <c r="D9" s="1">
        <v>500</v>
      </c>
    </row>
    <row r="10" spans="1:4" x14ac:dyDescent="0.2">
      <c r="A10" s="27" t="s">
        <v>107</v>
      </c>
      <c r="D10" s="1">
        <v>400</v>
      </c>
    </row>
    <row r="11" spans="1:4" x14ac:dyDescent="0.2">
      <c r="A11" t="s">
        <v>108</v>
      </c>
      <c r="D11" s="79"/>
    </row>
    <row r="12" spans="1:4" x14ac:dyDescent="0.2">
      <c r="A12" s="27" t="s">
        <v>109</v>
      </c>
      <c r="D12" s="1">
        <v>500</v>
      </c>
    </row>
    <row r="13" spans="1:4" x14ac:dyDescent="0.2">
      <c r="A13" s="39" t="s">
        <v>110</v>
      </c>
      <c r="D13" s="1">
        <v>500</v>
      </c>
    </row>
    <row r="14" spans="1:4" x14ac:dyDescent="0.2">
      <c r="A14" s="39" t="s">
        <v>93</v>
      </c>
      <c r="D14" s="1">
        <v>3650</v>
      </c>
    </row>
    <row r="15" spans="1:4" x14ac:dyDescent="0.2">
      <c r="A15" s="107" t="s">
        <v>10</v>
      </c>
      <c r="D15" s="1">
        <v>100</v>
      </c>
    </row>
    <row r="16" spans="1:4" x14ac:dyDescent="0.2">
      <c r="A16" s="107" t="s">
        <v>111</v>
      </c>
      <c r="D16" s="1">
        <v>76</v>
      </c>
    </row>
    <row r="17" spans="1:5" x14ac:dyDescent="0.2">
      <c r="A17" s="107" t="s">
        <v>112</v>
      </c>
      <c r="D17" s="1">
        <v>184</v>
      </c>
    </row>
    <row r="18" spans="1:5" x14ac:dyDescent="0.2">
      <c r="A18" s="107" t="s">
        <v>113</v>
      </c>
      <c r="D18" s="1">
        <v>10</v>
      </c>
    </row>
    <row r="19" spans="1:5" x14ac:dyDescent="0.2">
      <c r="A19" s="107" t="s">
        <v>114</v>
      </c>
      <c r="D19" s="1">
        <v>200</v>
      </c>
    </row>
    <row r="20" spans="1:5" x14ac:dyDescent="0.2">
      <c r="A20" s="39" t="s">
        <v>115</v>
      </c>
      <c r="D20" s="1">
        <v>5940</v>
      </c>
    </row>
    <row r="21" spans="1:5" x14ac:dyDescent="0.2">
      <c r="A21" s="27" t="s">
        <v>11</v>
      </c>
      <c r="D21" s="1">
        <v>99</v>
      </c>
    </row>
    <row r="23" spans="1:5" x14ac:dyDescent="0.2">
      <c r="A23" s="1" t="s">
        <v>116</v>
      </c>
    </row>
    <row r="25" spans="1:5" ht="15.75" x14ac:dyDescent="0.25">
      <c r="B25" s="120" t="s">
        <v>71</v>
      </c>
      <c r="C25" s="120"/>
      <c r="D25" s="120"/>
    </row>
    <row r="26" spans="1:5" x14ac:dyDescent="0.2">
      <c r="B26" t="s">
        <v>115</v>
      </c>
      <c r="E26">
        <v>5940</v>
      </c>
    </row>
    <row r="27" spans="1:5" x14ac:dyDescent="0.2">
      <c r="A27" s="11" t="s">
        <v>117</v>
      </c>
      <c r="B27" t="s">
        <v>93</v>
      </c>
      <c r="E27" s="16">
        <v>3650</v>
      </c>
    </row>
    <row r="28" spans="1:5" x14ac:dyDescent="0.2">
      <c r="B28" s="11" t="s">
        <v>118</v>
      </c>
      <c r="E28">
        <f>E26-E27</f>
        <v>2290</v>
      </c>
    </row>
    <row r="30" spans="1:5" x14ac:dyDescent="0.2">
      <c r="A30" s="11" t="s">
        <v>95</v>
      </c>
      <c r="B30" t="s">
        <v>102</v>
      </c>
      <c r="D30" s="1">
        <v>3000</v>
      </c>
    </row>
    <row r="31" spans="1:5" x14ac:dyDescent="0.2">
      <c r="B31" t="s">
        <v>119</v>
      </c>
      <c r="D31" s="1">
        <v>200</v>
      </c>
    </row>
    <row r="32" spans="1:5" x14ac:dyDescent="0.2">
      <c r="B32" t="s">
        <v>105</v>
      </c>
      <c r="D32" s="7">
        <v>400</v>
      </c>
      <c r="E32" s="7">
        <f>SUM(D30:D32)</f>
        <v>3600</v>
      </c>
    </row>
    <row r="33" spans="1:6" x14ac:dyDescent="0.2">
      <c r="B33" s="11" t="s">
        <v>120</v>
      </c>
      <c r="E33" s="1">
        <f>E28-E32</f>
        <v>-1310</v>
      </c>
    </row>
    <row r="35" spans="1:6" x14ac:dyDescent="0.2">
      <c r="A35" s="11" t="s">
        <v>96</v>
      </c>
      <c r="B35" s="39" t="s">
        <v>110</v>
      </c>
      <c r="E35" s="7">
        <v>500</v>
      </c>
    </row>
    <row r="36" spans="1:6" x14ac:dyDescent="0.2">
      <c r="B36" s="36" t="s">
        <v>121</v>
      </c>
      <c r="E36" s="19">
        <f>E33+E35</f>
        <v>-810</v>
      </c>
    </row>
    <row r="39" spans="1:6" ht="15.75" x14ac:dyDescent="0.25">
      <c r="A39" s="121" t="s">
        <v>122</v>
      </c>
      <c r="B39" s="121"/>
      <c r="C39" s="121"/>
      <c r="D39" s="121"/>
      <c r="E39" s="121"/>
      <c r="F39" s="121"/>
    </row>
    <row r="40" spans="1:6" x14ac:dyDescent="0.2">
      <c r="A40" t="s">
        <v>107</v>
      </c>
      <c r="B40" s="1">
        <v>400</v>
      </c>
      <c r="D40" s="10" t="s">
        <v>108</v>
      </c>
      <c r="E40" s="80">
        <v>2185</v>
      </c>
    </row>
    <row r="41" spans="1:6" ht="13.5" customHeight="1" x14ac:dyDescent="0.2">
      <c r="A41" t="s">
        <v>103</v>
      </c>
      <c r="B41" s="7">
        <v>200</v>
      </c>
      <c r="C41" s="1">
        <f>B40-B41</f>
        <v>200</v>
      </c>
      <c r="D41" s="42" t="s">
        <v>123</v>
      </c>
      <c r="E41" s="108">
        <v>-810</v>
      </c>
      <c r="F41">
        <f>E40+E41</f>
        <v>1375</v>
      </c>
    </row>
    <row r="42" spans="1:6" ht="13.5" customHeight="1" x14ac:dyDescent="0.2">
      <c r="B42" s="43"/>
      <c r="C42" s="1"/>
      <c r="D42" s="5"/>
    </row>
    <row r="43" spans="1:6" x14ac:dyDescent="0.2">
      <c r="A43" t="s">
        <v>106</v>
      </c>
      <c r="B43" s="1"/>
      <c r="C43" s="1">
        <v>500</v>
      </c>
      <c r="D43" s="5"/>
    </row>
    <row r="44" spans="1:6" x14ac:dyDescent="0.2">
      <c r="A44" s="39" t="s">
        <v>10</v>
      </c>
      <c r="C44" s="1">
        <v>100</v>
      </c>
      <c r="D44" s="109" t="s">
        <v>112</v>
      </c>
      <c r="E44" s="1">
        <v>184</v>
      </c>
    </row>
    <row r="45" spans="1:6" x14ac:dyDescent="0.2">
      <c r="A45" s="39" t="s">
        <v>113</v>
      </c>
      <c r="C45" s="1">
        <v>10</v>
      </c>
      <c r="D45" s="5" t="s">
        <v>111</v>
      </c>
      <c r="E45" s="1">
        <v>76</v>
      </c>
    </row>
    <row r="46" spans="1:6" x14ac:dyDescent="0.2">
      <c r="A46" s="39" t="s">
        <v>114</v>
      </c>
      <c r="C46" s="1">
        <v>200</v>
      </c>
      <c r="D46" s="5" t="s">
        <v>104</v>
      </c>
      <c r="E46" s="16">
        <v>274</v>
      </c>
      <c r="F46" s="16">
        <f>SUM(E44:E46)</f>
        <v>534</v>
      </c>
    </row>
    <row r="47" spans="1:6" x14ac:dyDescent="0.2">
      <c r="A47" s="39"/>
      <c r="C47" s="1"/>
      <c r="D47" s="5"/>
    </row>
    <row r="48" spans="1:6" x14ac:dyDescent="0.2">
      <c r="A48" t="s">
        <v>13</v>
      </c>
      <c r="C48" s="1">
        <v>300</v>
      </c>
      <c r="D48" s="5"/>
    </row>
    <row r="49" spans="1:6" x14ac:dyDescent="0.2">
      <c r="A49" t="s">
        <v>109</v>
      </c>
      <c r="C49" s="1">
        <v>500</v>
      </c>
      <c r="D49" s="15" t="s">
        <v>124</v>
      </c>
      <c r="F49" s="3">
        <f>F41+F46</f>
        <v>1909</v>
      </c>
    </row>
    <row r="50" spans="1:6" x14ac:dyDescent="0.2">
      <c r="A50" t="s">
        <v>11</v>
      </c>
      <c r="C50" s="9">
        <v>99</v>
      </c>
      <c r="D50" s="5"/>
    </row>
    <row r="51" spans="1:6" x14ac:dyDescent="0.2">
      <c r="A51" s="11" t="s">
        <v>125</v>
      </c>
      <c r="C51" s="3">
        <f>SUM(C41:C50)</f>
        <v>1909</v>
      </c>
      <c r="D51" s="45"/>
    </row>
    <row r="55" spans="1:6" x14ac:dyDescent="0.2">
      <c r="C55" s="79">
        <f>C51-E41-F46</f>
        <v>2185</v>
      </c>
    </row>
    <row r="56" spans="1:6" x14ac:dyDescent="0.2">
      <c r="A56" s="1"/>
    </row>
  </sheetData>
  <mergeCells count="2">
    <mergeCell ref="B25:D25"/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1" sqref="B1:G1"/>
    </sheetView>
  </sheetViews>
  <sheetFormatPr defaultRowHeight="12.75" x14ac:dyDescent="0.2"/>
  <cols>
    <col min="3" max="3" width="12.7109375" customWidth="1"/>
  </cols>
  <sheetData>
    <row r="1" spans="1:7" x14ac:dyDescent="0.2">
      <c r="B1" s="112"/>
      <c r="C1" s="112"/>
      <c r="D1" s="112"/>
      <c r="E1" s="112"/>
      <c r="F1" s="112"/>
      <c r="G1" s="112"/>
    </row>
    <row r="2" spans="1:7" x14ac:dyDescent="0.2">
      <c r="A2" s="111" t="s">
        <v>16</v>
      </c>
      <c r="B2" s="111"/>
      <c r="C2" s="111"/>
      <c r="D2" s="111"/>
      <c r="E2" s="111"/>
      <c r="F2" s="111"/>
      <c r="G2" s="111"/>
    </row>
    <row r="3" spans="1:7" x14ac:dyDescent="0.2">
      <c r="A3" s="111"/>
      <c r="B3" s="111"/>
      <c r="C3" s="111"/>
      <c r="D3" s="111"/>
      <c r="E3" s="111"/>
      <c r="F3" s="111"/>
      <c r="G3" s="111"/>
    </row>
    <row r="4" spans="1:7" x14ac:dyDescent="0.2">
      <c r="A4">
        <v>1</v>
      </c>
      <c r="B4" s="110" t="s">
        <v>7</v>
      </c>
      <c r="C4" s="110"/>
      <c r="D4" s="1">
        <v>3000</v>
      </c>
    </row>
    <row r="5" spans="1:7" x14ac:dyDescent="0.2">
      <c r="A5">
        <v>2</v>
      </c>
      <c r="B5" s="110" t="s">
        <v>0</v>
      </c>
      <c r="C5" s="110"/>
      <c r="D5" s="1">
        <v>2000</v>
      </c>
    </row>
    <row r="6" spans="1:7" x14ac:dyDescent="0.2">
      <c r="A6">
        <v>3</v>
      </c>
      <c r="B6" s="110" t="s">
        <v>8</v>
      </c>
      <c r="C6" s="110"/>
      <c r="D6" s="1">
        <v>1000</v>
      </c>
    </row>
    <row r="7" spans="1:7" x14ac:dyDescent="0.2">
      <c r="A7">
        <v>4</v>
      </c>
      <c r="B7" s="110" t="s">
        <v>9</v>
      </c>
      <c r="C7" s="110"/>
      <c r="D7" s="1">
        <v>7000</v>
      </c>
    </row>
    <row r="8" spans="1:7" x14ac:dyDescent="0.2">
      <c r="A8">
        <v>5</v>
      </c>
      <c r="B8" s="110" t="s">
        <v>10</v>
      </c>
      <c r="C8" s="110"/>
      <c r="D8" s="1">
        <v>13000</v>
      </c>
    </row>
    <row r="9" spans="1:7" x14ac:dyDescent="0.2">
      <c r="A9">
        <v>6</v>
      </c>
      <c r="B9" s="110" t="s">
        <v>11</v>
      </c>
      <c r="C9" s="110"/>
      <c r="D9" s="1">
        <v>760</v>
      </c>
    </row>
    <row r="10" spans="1:7" x14ac:dyDescent="0.2">
      <c r="A10">
        <v>7</v>
      </c>
      <c r="B10" s="110" t="s">
        <v>12</v>
      </c>
      <c r="C10" s="110"/>
      <c r="D10" s="1">
        <v>100</v>
      </c>
    </row>
    <row r="11" spans="1:7" x14ac:dyDescent="0.2">
      <c r="A11">
        <v>8</v>
      </c>
      <c r="B11" s="110" t="s">
        <v>18</v>
      </c>
      <c r="C11" s="110"/>
      <c r="D11" s="1">
        <v>50</v>
      </c>
    </row>
    <row r="12" spans="1:7" x14ac:dyDescent="0.2">
      <c r="A12">
        <v>9</v>
      </c>
      <c r="B12" s="110" t="s">
        <v>19</v>
      </c>
      <c r="C12" s="110"/>
      <c r="D12" s="1">
        <v>75</v>
      </c>
    </row>
    <row r="13" spans="1:7" x14ac:dyDescent="0.2">
      <c r="A13">
        <v>10</v>
      </c>
      <c r="B13" s="110" t="s">
        <v>20</v>
      </c>
      <c r="C13" s="110"/>
      <c r="D13" s="1">
        <v>225</v>
      </c>
    </row>
    <row r="14" spans="1:7" x14ac:dyDescent="0.2">
      <c r="A14">
        <v>11</v>
      </c>
      <c r="B14" s="110" t="s">
        <v>21</v>
      </c>
      <c r="C14" s="110"/>
      <c r="D14" s="1">
        <v>987</v>
      </c>
    </row>
    <row r="15" spans="1:7" x14ac:dyDescent="0.2">
      <c r="A15">
        <v>12</v>
      </c>
      <c r="B15" s="110" t="s">
        <v>1</v>
      </c>
      <c r="C15" s="110"/>
      <c r="D15" s="1">
        <v>3000</v>
      </c>
    </row>
    <row r="16" spans="1:7" x14ac:dyDescent="0.2">
      <c r="A16">
        <v>13</v>
      </c>
      <c r="B16" s="110" t="s">
        <v>13</v>
      </c>
      <c r="C16" s="110"/>
      <c r="D16" s="1">
        <v>300</v>
      </c>
    </row>
    <row r="17" spans="1:7" x14ac:dyDescent="0.2">
      <c r="A17">
        <v>14</v>
      </c>
      <c r="B17" s="110" t="s">
        <v>14</v>
      </c>
      <c r="C17" s="110"/>
      <c r="D17" s="1">
        <v>800</v>
      </c>
    </row>
    <row r="18" spans="1:7" x14ac:dyDescent="0.2">
      <c r="A18">
        <v>15</v>
      </c>
      <c r="B18" s="110" t="s">
        <v>22</v>
      </c>
      <c r="C18" s="110"/>
      <c r="D18" s="1">
        <v>3000</v>
      </c>
    </row>
    <row r="19" spans="1:7" x14ac:dyDescent="0.2">
      <c r="A19">
        <v>16</v>
      </c>
      <c r="B19" s="110" t="s">
        <v>15</v>
      </c>
      <c r="C19" s="110"/>
      <c r="D19" s="1">
        <v>8000</v>
      </c>
    </row>
    <row r="20" spans="1:7" x14ac:dyDescent="0.2">
      <c r="A20" s="111" t="s">
        <v>17</v>
      </c>
      <c r="B20" s="111"/>
      <c r="C20" s="111"/>
      <c r="D20" s="111"/>
      <c r="E20" s="111"/>
      <c r="F20" s="111"/>
      <c r="G20" s="111"/>
    </row>
    <row r="21" spans="1:7" x14ac:dyDescent="0.2">
      <c r="A21" s="111"/>
      <c r="B21" s="111"/>
      <c r="C21" s="111"/>
      <c r="D21" s="111"/>
      <c r="E21" s="111"/>
      <c r="F21" s="111"/>
      <c r="G21" s="111"/>
    </row>
    <row r="23" spans="1:7" x14ac:dyDescent="0.2">
      <c r="F23" s="1"/>
    </row>
    <row r="24" spans="1:7" x14ac:dyDescent="0.2">
      <c r="F24" s="1"/>
    </row>
    <row r="27" spans="1:7" x14ac:dyDescent="0.2">
      <c r="A27" t="s">
        <v>2</v>
      </c>
      <c r="B27" s="1">
        <f>SUM(D4,D5,D6,D7,D8,D9,D10,D11,D16,D18)</f>
        <v>30210</v>
      </c>
      <c r="D27" t="s">
        <v>3</v>
      </c>
    </row>
    <row r="28" spans="1:7" x14ac:dyDescent="0.2">
      <c r="A28" t="s">
        <v>4</v>
      </c>
      <c r="B28" s="1">
        <f>SUM(D19,D17,D15,D14,D13,D12)</f>
        <v>13087</v>
      </c>
      <c r="D28" t="s">
        <v>5</v>
      </c>
    </row>
    <row r="29" spans="1:7" x14ac:dyDescent="0.2">
      <c r="B29" s="2" t="s">
        <v>6</v>
      </c>
      <c r="C29" s="101">
        <f>B27-B28</f>
        <v>17123</v>
      </c>
    </row>
  </sheetData>
  <mergeCells count="19">
    <mergeCell ref="B13:C13"/>
    <mergeCell ref="B1:G1"/>
    <mergeCell ref="A2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20:G21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6"/>
  <sheetViews>
    <sheetView workbookViewId="0">
      <selection activeCell="J16" sqref="J16"/>
    </sheetView>
  </sheetViews>
  <sheetFormatPr defaultRowHeight="12.75" x14ac:dyDescent="0.2"/>
  <sheetData>
    <row r="16" spans="10:10" x14ac:dyDescent="0.2">
      <c r="J16" s="91">
        <f>84000+79000+105000+215000+450000</f>
        <v>933000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J26" sqref="J26"/>
    </sheetView>
  </sheetViews>
  <sheetFormatPr defaultRowHeight="12.75" x14ac:dyDescent="0.2"/>
  <cols>
    <col min="1" max="1" width="35.7109375" customWidth="1"/>
    <col min="2" max="2" width="18.140625" customWidth="1"/>
    <col min="3" max="4" width="14" customWidth="1"/>
    <col min="5" max="5" width="5.28515625" customWidth="1"/>
    <col min="6" max="6" width="32.28515625" customWidth="1"/>
    <col min="7" max="7" width="21.7109375" customWidth="1"/>
  </cols>
  <sheetData>
    <row r="2" spans="1:11" ht="15" x14ac:dyDescent="0.2">
      <c r="B2" s="122" t="s">
        <v>126</v>
      </c>
      <c r="C2" s="122"/>
      <c r="D2" s="122"/>
      <c r="E2" s="122"/>
      <c r="F2" s="122"/>
    </row>
    <row r="3" spans="1:11" x14ac:dyDescent="0.2">
      <c r="B3" s="123" t="s">
        <v>66</v>
      </c>
      <c r="C3" s="123"/>
      <c r="D3" s="123"/>
      <c r="E3" s="123"/>
      <c r="F3" s="123"/>
    </row>
    <row r="4" spans="1:11" x14ac:dyDescent="0.2">
      <c r="B4" s="48" t="s">
        <v>127</v>
      </c>
      <c r="C4" s="48" t="s">
        <v>119</v>
      </c>
      <c r="D4" s="48" t="s">
        <v>128</v>
      </c>
      <c r="E4" s="48"/>
      <c r="H4" s="49"/>
      <c r="I4" s="50"/>
      <c r="J4" s="50"/>
      <c r="K4" s="51"/>
    </row>
    <row r="5" spans="1:11" x14ac:dyDescent="0.2">
      <c r="A5" s="35" t="s">
        <v>129</v>
      </c>
      <c r="B5" s="48"/>
      <c r="C5" s="48"/>
      <c r="D5" s="48" t="s">
        <v>130</v>
      </c>
      <c r="E5" s="48"/>
      <c r="F5" s="35" t="s">
        <v>131</v>
      </c>
      <c r="G5" s="52"/>
    </row>
    <row r="6" spans="1:11" x14ac:dyDescent="0.2">
      <c r="A6" s="53" t="s">
        <v>132</v>
      </c>
      <c r="B6" s="40"/>
      <c r="C6" s="40"/>
      <c r="D6" s="40"/>
      <c r="E6" s="40"/>
      <c r="F6" s="53" t="s">
        <v>133</v>
      </c>
      <c r="G6" s="54">
        <v>6504000</v>
      </c>
    </row>
    <row r="7" spans="1:11" x14ac:dyDescent="0.2">
      <c r="A7" s="53"/>
      <c r="B7" s="55"/>
      <c r="C7" s="55"/>
      <c r="D7" s="55"/>
      <c r="E7" s="55"/>
      <c r="F7" s="56" t="s">
        <v>134</v>
      </c>
      <c r="G7" s="57">
        <v>-893000</v>
      </c>
    </row>
    <row r="8" spans="1:11" x14ac:dyDescent="0.2">
      <c r="A8" s="58"/>
      <c r="B8" s="59"/>
      <c r="C8" s="60"/>
      <c r="D8" s="59"/>
      <c r="E8" s="59"/>
      <c r="F8" s="56"/>
      <c r="G8" s="59"/>
    </row>
    <row r="9" spans="1:11" ht="13.5" thickBot="1" x14ac:dyDescent="0.25">
      <c r="A9" s="58" t="s">
        <v>135</v>
      </c>
      <c r="B9" s="61">
        <v>4070000</v>
      </c>
      <c r="C9" s="61">
        <v>215000</v>
      </c>
      <c r="D9" s="61">
        <f>SUM(B9-C9)</f>
        <v>3855000</v>
      </c>
      <c r="E9" s="61"/>
      <c r="F9" s="56"/>
      <c r="G9" s="62">
        <f>G6+G7</f>
        <v>5611000</v>
      </c>
    </row>
    <row r="10" spans="1:11" ht="13.5" thickTop="1" x14ac:dyDescent="0.2">
      <c r="A10" s="58" t="s">
        <v>136</v>
      </c>
      <c r="B10" s="61">
        <v>900000</v>
      </c>
      <c r="C10" s="61">
        <v>450000</v>
      </c>
      <c r="D10" s="61">
        <f>SUM(B10-C10)</f>
        <v>450000</v>
      </c>
      <c r="E10" s="61"/>
      <c r="F10" s="53"/>
      <c r="G10" s="59"/>
    </row>
    <row r="11" spans="1:11" x14ac:dyDescent="0.2">
      <c r="A11" s="58" t="s">
        <v>137</v>
      </c>
      <c r="B11" s="61">
        <v>562000</v>
      </c>
      <c r="C11" s="61">
        <v>84000</v>
      </c>
      <c r="D11" s="61">
        <f>SUM(B11-C11)</f>
        <v>478000</v>
      </c>
      <c r="E11" s="61"/>
      <c r="F11" s="53"/>
      <c r="G11" s="59"/>
    </row>
    <row r="12" spans="1:11" x14ac:dyDescent="0.2">
      <c r="A12" s="58" t="s">
        <v>138</v>
      </c>
      <c r="B12" s="61">
        <v>152000</v>
      </c>
      <c r="C12" s="61">
        <v>79000</v>
      </c>
      <c r="D12" s="61">
        <f>SUM(B12-C12)</f>
        <v>73000</v>
      </c>
      <c r="E12" s="61"/>
      <c r="F12" s="56"/>
      <c r="G12" s="59"/>
    </row>
    <row r="13" spans="1:11" x14ac:dyDescent="0.2">
      <c r="A13" s="58" t="s">
        <v>139</v>
      </c>
      <c r="B13" s="61">
        <v>150000</v>
      </c>
      <c r="C13" s="61">
        <v>105000</v>
      </c>
      <c r="D13" s="61">
        <f>SUM(B13-C13)</f>
        <v>45000</v>
      </c>
      <c r="E13" s="61"/>
      <c r="F13" s="56"/>
      <c r="G13" s="59"/>
    </row>
    <row r="14" spans="1:11" ht="13.5" thickBot="1" x14ac:dyDescent="0.25">
      <c r="A14" s="63" t="s">
        <v>140</v>
      </c>
      <c r="B14" s="62">
        <f>SUM(B8:B13)</f>
        <v>5834000</v>
      </c>
      <c r="C14" s="62">
        <f>SUM(C8:C13)</f>
        <v>933000</v>
      </c>
      <c r="D14" s="62">
        <f>SUM(D8:D13)</f>
        <v>4901000</v>
      </c>
      <c r="E14" s="54"/>
      <c r="F14" s="56"/>
      <c r="G14" s="59"/>
    </row>
    <row r="15" spans="1:11" ht="13.5" thickTop="1" x14ac:dyDescent="0.2">
      <c r="A15" s="40"/>
      <c r="B15" s="40"/>
      <c r="C15" s="40"/>
      <c r="D15" s="40"/>
      <c r="E15" s="40"/>
      <c r="F15" s="56"/>
      <c r="G15" s="59"/>
    </row>
    <row r="16" spans="1:11" x14ac:dyDescent="0.2">
      <c r="A16" s="53" t="s">
        <v>141</v>
      </c>
      <c r="B16" s="64"/>
      <c r="C16" s="64"/>
      <c r="D16" s="64"/>
      <c r="E16" s="64"/>
      <c r="F16" s="64"/>
      <c r="G16" s="40"/>
    </row>
    <row r="17" spans="1:9" x14ac:dyDescent="0.2">
      <c r="A17" s="58" t="s">
        <v>142</v>
      </c>
      <c r="C17" s="61">
        <v>60000</v>
      </c>
      <c r="D17" s="65"/>
      <c r="E17" s="40"/>
      <c r="F17" s="40"/>
      <c r="G17" s="40"/>
    </row>
    <row r="18" spans="1:9" ht="13.5" thickBot="1" x14ac:dyDescent="0.25">
      <c r="A18" s="58" t="s">
        <v>143</v>
      </c>
      <c r="C18" s="66">
        <v>110000</v>
      </c>
      <c r="D18" s="67">
        <f>SUM(C17:C18)</f>
        <v>170000</v>
      </c>
    </row>
    <row r="19" spans="1:9" ht="13.5" thickTop="1" x14ac:dyDescent="0.2"/>
    <row r="20" spans="1:9" x14ac:dyDescent="0.2">
      <c r="A20" s="53" t="s">
        <v>144</v>
      </c>
      <c r="B20" s="59"/>
      <c r="C20" s="59"/>
      <c r="D20" s="59"/>
      <c r="E20" s="59"/>
      <c r="F20" s="53" t="s">
        <v>145</v>
      </c>
      <c r="G20" s="59"/>
      <c r="H20" s="68"/>
      <c r="I20" s="64"/>
    </row>
    <row r="21" spans="1:9" x14ac:dyDescent="0.2">
      <c r="A21" s="56" t="s">
        <v>146</v>
      </c>
      <c r="B21" s="69"/>
      <c r="C21" s="61">
        <v>340000</v>
      </c>
      <c r="D21" s="6"/>
      <c r="E21" s="69"/>
      <c r="F21" s="56" t="s">
        <v>147</v>
      </c>
      <c r="G21" s="61">
        <v>280000</v>
      </c>
      <c r="H21" s="68"/>
      <c r="I21" s="64"/>
    </row>
    <row r="22" spans="1:9" ht="13.5" thickBot="1" x14ac:dyDescent="0.25">
      <c r="A22" s="56" t="s">
        <v>148</v>
      </c>
      <c r="B22" s="69"/>
      <c r="C22" s="66">
        <v>120000</v>
      </c>
      <c r="D22" s="67">
        <f>SUM(C21:C22)</f>
        <v>460000</v>
      </c>
      <c r="E22" s="69"/>
      <c r="F22" s="59" t="s">
        <v>149</v>
      </c>
      <c r="G22" s="61">
        <v>70000</v>
      </c>
    </row>
    <row r="23" spans="1:9" ht="14.25" thickTop="1" thickBot="1" x14ac:dyDescent="0.25">
      <c r="A23" s="40"/>
      <c r="B23" s="70"/>
      <c r="C23" s="70"/>
      <c r="E23" s="70"/>
      <c r="F23" s="40"/>
      <c r="G23" s="62">
        <f>SUM(G21:G22)</f>
        <v>350000</v>
      </c>
    </row>
    <row r="24" spans="1:9" ht="13.5" thickTop="1" x14ac:dyDescent="0.2">
      <c r="A24" s="53" t="s">
        <v>150</v>
      </c>
      <c r="B24" s="69"/>
      <c r="C24" s="69"/>
      <c r="D24" s="69"/>
      <c r="E24" s="69"/>
      <c r="F24" s="59"/>
      <c r="G24" s="59"/>
    </row>
    <row r="25" spans="1:9" x14ac:dyDescent="0.2">
      <c r="A25" s="56" t="s">
        <v>151</v>
      </c>
      <c r="B25" s="69"/>
      <c r="C25" s="61">
        <v>180000</v>
      </c>
      <c r="D25" s="6"/>
      <c r="E25" s="61"/>
      <c r="F25" s="59"/>
      <c r="G25" s="40"/>
    </row>
    <row r="26" spans="1:9" ht="13.5" thickBot="1" x14ac:dyDescent="0.25">
      <c r="A26" s="56" t="s">
        <v>152</v>
      </c>
      <c r="B26" s="69"/>
      <c r="C26" s="66">
        <v>250000</v>
      </c>
      <c r="D26" s="67">
        <f>SUM(C25:C26)</f>
        <v>430000</v>
      </c>
      <c r="E26" s="54"/>
      <c r="F26" s="59"/>
      <c r="G26" s="40"/>
    </row>
    <row r="27" spans="1:9" ht="13.5" thickTop="1" x14ac:dyDescent="0.2"/>
    <row r="29" spans="1:9" ht="15.75" thickBot="1" x14ac:dyDescent="0.25">
      <c r="A29" s="71" t="s">
        <v>153</v>
      </c>
      <c r="D29" s="72">
        <f>SUM(D26,D22,D18,D14)</f>
        <v>5961000</v>
      </c>
      <c r="F29" s="71" t="s">
        <v>154</v>
      </c>
      <c r="G29" s="3">
        <f>G9+G23</f>
        <v>5961000</v>
      </c>
    </row>
    <row r="30" spans="1:9" ht="13.5" thickTop="1" x14ac:dyDescent="0.2"/>
    <row r="32" spans="1:9" x14ac:dyDescent="0.2">
      <c r="B32" s="123" t="s">
        <v>71</v>
      </c>
      <c r="C32" s="123"/>
    </row>
    <row r="33" spans="1:6" x14ac:dyDescent="0.2">
      <c r="B33" t="s">
        <v>155</v>
      </c>
      <c r="D33" s="61">
        <v>9340000</v>
      </c>
    </row>
    <row r="35" spans="1:6" x14ac:dyDescent="0.2">
      <c r="A35" s="12" t="s">
        <v>95</v>
      </c>
      <c r="B35" t="s">
        <v>156</v>
      </c>
      <c r="C35" s="61">
        <v>480000</v>
      </c>
    </row>
    <row r="36" spans="1:6" x14ac:dyDescent="0.2">
      <c r="B36" t="s">
        <v>157</v>
      </c>
      <c r="C36" s="61">
        <v>430000</v>
      </c>
    </row>
    <row r="37" spans="1:6" x14ac:dyDescent="0.2">
      <c r="B37" t="s">
        <v>158</v>
      </c>
      <c r="C37" s="61">
        <v>5850000</v>
      </c>
    </row>
    <row r="38" spans="1:6" x14ac:dyDescent="0.2">
      <c r="B38" t="s">
        <v>159</v>
      </c>
      <c r="C38" s="61">
        <v>820000</v>
      </c>
      <c r="F38" t="s">
        <v>160</v>
      </c>
    </row>
    <row r="39" spans="1:6" x14ac:dyDescent="0.2">
      <c r="B39" t="s">
        <v>161</v>
      </c>
      <c r="C39" s="61">
        <v>1250000</v>
      </c>
      <c r="F39" t="s">
        <v>162</v>
      </c>
    </row>
    <row r="40" spans="1:6" x14ac:dyDescent="0.2">
      <c r="B40" t="s">
        <v>163</v>
      </c>
      <c r="C40" s="61">
        <v>250000</v>
      </c>
    </row>
    <row r="41" spans="1:6" x14ac:dyDescent="0.2">
      <c r="B41" t="s">
        <v>164</v>
      </c>
      <c r="C41" s="61">
        <v>933000</v>
      </c>
      <c r="D41" s="66">
        <f>SUM(C35:C41)</f>
        <v>10013000</v>
      </c>
    </row>
    <row r="42" spans="1:6" x14ac:dyDescent="0.2">
      <c r="B42" s="11" t="s">
        <v>165</v>
      </c>
      <c r="D42" s="1">
        <f>D33-D41</f>
        <v>-673000</v>
      </c>
    </row>
    <row r="44" spans="1:6" x14ac:dyDescent="0.2">
      <c r="A44" s="12" t="s">
        <v>95</v>
      </c>
      <c r="B44" t="s">
        <v>166</v>
      </c>
      <c r="D44" s="66">
        <v>220000</v>
      </c>
    </row>
    <row r="45" spans="1:6" x14ac:dyDescent="0.2">
      <c r="B45" s="11" t="s">
        <v>167</v>
      </c>
      <c r="D45" s="73">
        <f>D42-D44</f>
        <v>-893000</v>
      </c>
    </row>
  </sheetData>
  <mergeCells count="3">
    <mergeCell ref="B2:F2"/>
    <mergeCell ref="B3:F3"/>
    <mergeCell ref="B32:C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3" sqref="E23"/>
    </sheetView>
  </sheetViews>
  <sheetFormatPr defaultRowHeight="12.75" x14ac:dyDescent="0.2"/>
  <cols>
    <col min="3" max="3" width="11.7109375" customWidth="1"/>
  </cols>
  <sheetData>
    <row r="1" spans="1:7" x14ac:dyDescent="0.2">
      <c r="B1" s="112"/>
      <c r="C1" s="112"/>
      <c r="D1" s="112"/>
      <c r="E1" s="112"/>
      <c r="F1" s="112"/>
      <c r="G1" s="112"/>
    </row>
    <row r="2" spans="1:7" x14ac:dyDescent="0.2">
      <c r="A2" s="111" t="s">
        <v>16</v>
      </c>
      <c r="B2" s="111"/>
      <c r="C2" s="111"/>
      <c r="D2" s="111"/>
      <c r="E2" s="111"/>
      <c r="F2" s="111"/>
      <c r="G2" s="111"/>
    </row>
    <row r="3" spans="1:7" x14ac:dyDescent="0.2">
      <c r="A3" s="111"/>
      <c r="B3" s="111"/>
      <c r="C3" s="111"/>
      <c r="D3" s="111"/>
      <c r="E3" s="111"/>
      <c r="F3" s="111"/>
      <c r="G3" s="111"/>
    </row>
    <row r="4" spans="1:7" x14ac:dyDescent="0.2">
      <c r="A4">
        <v>1</v>
      </c>
      <c r="B4" s="110" t="s">
        <v>7</v>
      </c>
      <c r="C4" s="110"/>
      <c r="D4" s="1">
        <v>75000</v>
      </c>
    </row>
    <row r="5" spans="1:7" x14ac:dyDescent="0.2">
      <c r="A5">
        <v>2</v>
      </c>
      <c r="B5" s="110" t="s">
        <v>0</v>
      </c>
      <c r="C5" s="110"/>
      <c r="D5" s="1">
        <v>2000000</v>
      </c>
    </row>
    <row r="6" spans="1:7" x14ac:dyDescent="0.2">
      <c r="A6">
        <v>3</v>
      </c>
      <c r="B6" s="110" t="s">
        <v>8</v>
      </c>
      <c r="C6" s="110"/>
      <c r="D6" s="1">
        <v>400000</v>
      </c>
    </row>
    <row r="7" spans="1:7" x14ac:dyDescent="0.2">
      <c r="A7">
        <v>4</v>
      </c>
      <c r="B7" s="110" t="s">
        <v>9</v>
      </c>
      <c r="C7" s="110"/>
      <c r="D7" s="1">
        <v>300000</v>
      </c>
    </row>
    <row r="8" spans="1:7" x14ac:dyDescent="0.2">
      <c r="A8">
        <v>5</v>
      </c>
      <c r="B8" s="110" t="s">
        <v>10</v>
      </c>
      <c r="C8" s="110"/>
      <c r="D8" s="1">
        <v>500</v>
      </c>
    </row>
    <row r="9" spans="1:7" x14ac:dyDescent="0.2">
      <c r="A9">
        <v>6</v>
      </c>
      <c r="B9" s="110" t="s">
        <v>11</v>
      </c>
      <c r="C9" s="110"/>
      <c r="D9" s="1">
        <v>1000</v>
      </c>
    </row>
    <row r="10" spans="1:7" x14ac:dyDescent="0.2">
      <c r="A10">
        <v>7</v>
      </c>
      <c r="B10" s="110" t="s">
        <v>23</v>
      </c>
      <c r="C10" s="110"/>
      <c r="D10" s="1">
        <v>2000</v>
      </c>
    </row>
    <row r="11" spans="1:7" x14ac:dyDescent="0.2">
      <c r="A11">
        <v>8</v>
      </c>
      <c r="B11" s="110" t="s">
        <v>24</v>
      </c>
      <c r="C11" s="110"/>
      <c r="D11" s="1">
        <v>2000</v>
      </c>
    </row>
    <row r="12" spans="1:7" x14ac:dyDescent="0.2">
      <c r="A12">
        <v>9</v>
      </c>
      <c r="B12" s="110" t="s">
        <v>19</v>
      </c>
      <c r="C12" s="110"/>
      <c r="D12" s="1">
        <v>5000</v>
      </c>
    </row>
    <row r="13" spans="1:7" x14ac:dyDescent="0.2">
      <c r="A13">
        <v>10</v>
      </c>
      <c r="B13" s="110" t="s">
        <v>20</v>
      </c>
      <c r="C13" s="110"/>
      <c r="D13" s="1">
        <v>225</v>
      </c>
    </row>
    <row r="14" spans="1:7" x14ac:dyDescent="0.2">
      <c r="A14">
        <v>11</v>
      </c>
      <c r="B14" s="110" t="s">
        <v>21</v>
      </c>
      <c r="C14" s="110"/>
      <c r="D14" s="1">
        <v>987</v>
      </c>
    </row>
    <row r="15" spans="1:7" x14ac:dyDescent="0.2">
      <c r="A15">
        <v>12</v>
      </c>
      <c r="B15" s="110" t="s">
        <v>1</v>
      </c>
      <c r="C15" s="110"/>
      <c r="D15" s="1">
        <v>600000</v>
      </c>
    </row>
    <row r="16" spans="1:7" x14ac:dyDescent="0.2">
      <c r="A16">
        <v>13</v>
      </c>
      <c r="B16" s="110" t="s">
        <v>13</v>
      </c>
      <c r="C16" s="110"/>
      <c r="D16" s="1">
        <v>300</v>
      </c>
    </row>
    <row r="17" spans="1:7" x14ac:dyDescent="0.2">
      <c r="A17">
        <v>14</v>
      </c>
      <c r="B17" s="110" t="s">
        <v>14</v>
      </c>
      <c r="C17" s="110"/>
      <c r="D17" s="1">
        <v>800</v>
      </c>
    </row>
    <row r="18" spans="1:7" x14ac:dyDescent="0.2">
      <c r="A18">
        <v>15</v>
      </c>
      <c r="B18" s="110" t="s">
        <v>22</v>
      </c>
      <c r="C18" s="110"/>
      <c r="D18" s="1">
        <v>3000</v>
      </c>
    </row>
    <row r="19" spans="1:7" x14ac:dyDescent="0.2">
      <c r="A19">
        <v>16</v>
      </c>
      <c r="B19" s="110" t="s">
        <v>15</v>
      </c>
      <c r="C19" s="110"/>
      <c r="D19" s="1">
        <v>200000</v>
      </c>
    </row>
    <row r="20" spans="1:7" x14ac:dyDescent="0.2">
      <c r="A20" s="111" t="s">
        <v>17</v>
      </c>
      <c r="B20" s="111"/>
      <c r="C20" s="111"/>
      <c r="D20" s="111"/>
      <c r="E20" s="111"/>
      <c r="F20" s="111"/>
      <c r="G20" s="111"/>
    </row>
    <row r="21" spans="1:7" x14ac:dyDescent="0.2">
      <c r="A21" s="111"/>
      <c r="B21" s="111"/>
      <c r="C21" s="111"/>
      <c r="D21" s="111"/>
      <c r="E21" s="111"/>
      <c r="F21" s="111"/>
      <c r="G21" s="111"/>
    </row>
    <row r="23" spans="1:7" x14ac:dyDescent="0.2">
      <c r="F23" s="1"/>
    </row>
    <row r="24" spans="1:7" x14ac:dyDescent="0.2">
      <c r="F24" s="1"/>
    </row>
    <row r="27" spans="1:7" x14ac:dyDescent="0.2">
      <c r="A27" t="s">
        <v>2</v>
      </c>
      <c r="B27" s="84"/>
      <c r="D27" t="s">
        <v>3</v>
      </c>
    </row>
    <row r="28" spans="1:7" x14ac:dyDescent="0.2">
      <c r="A28" t="s">
        <v>4</v>
      </c>
      <c r="B28" s="84"/>
      <c r="D28" t="s">
        <v>5</v>
      </c>
    </row>
    <row r="29" spans="1:7" x14ac:dyDescent="0.2">
      <c r="B29" s="2" t="s">
        <v>6</v>
      </c>
      <c r="C29" s="83">
        <f>B27-B28</f>
        <v>0</v>
      </c>
    </row>
  </sheetData>
  <mergeCells count="19">
    <mergeCell ref="B8:C8"/>
    <mergeCell ref="B9:C9"/>
    <mergeCell ref="B10:C10"/>
    <mergeCell ref="B1:G1"/>
    <mergeCell ref="A2:G3"/>
    <mergeCell ref="B4:C4"/>
    <mergeCell ref="B5:C5"/>
    <mergeCell ref="B6:C6"/>
    <mergeCell ref="B7:C7"/>
    <mergeCell ref="B11:C11"/>
    <mergeCell ref="B12:C12"/>
    <mergeCell ref="A20:G21"/>
    <mergeCell ref="B14:C14"/>
    <mergeCell ref="B15:C15"/>
    <mergeCell ref="B16:C16"/>
    <mergeCell ref="B17:C17"/>
    <mergeCell ref="B18:C18"/>
    <mergeCell ref="B19:C19"/>
    <mergeCell ref="B13:C13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16" sqref="B16:C16"/>
    </sheetView>
  </sheetViews>
  <sheetFormatPr defaultRowHeight="12.75" x14ac:dyDescent="0.2"/>
  <cols>
    <col min="3" max="3" width="12.7109375" customWidth="1"/>
  </cols>
  <sheetData>
    <row r="1" spans="1:7" x14ac:dyDescent="0.2">
      <c r="B1" s="112"/>
      <c r="C1" s="112"/>
      <c r="D1" s="112"/>
      <c r="E1" s="112"/>
      <c r="F1" s="112"/>
      <c r="G1" s="112"/>
    </row>
    <row r="2" spans="1:7" x14ac:dyDescent="0.2">
      <c r="A2" s="111" t="s">
        <v>16</v>
      </c>
      <c r="B2" s="111"/>
      <c r="C2" s="111"/>
      <c r="D2" s="111"/>
      <c r="E2" s="111"/>
      <c r="F2" s="111"/>
      <c r="G2" s="111"/>
    </row>
    <row r="3" spans="1:7" x14ac:dyDescent="0.2">
      <c r="A3" s="111"/>
      <c r="B3" s="111"/>
      <c r="C3" s="111"/>
      <c r="D3" s="111"/>
      <c r="E3" s="111"/>
      <c r="F3" s="111"/>
      <c r="G3" s="111"/>
    </row>
    <row r="4" spans="1:7" x14ac:dyDescent="0.2">
      <c r="A4">
        <v>1</v>
      </c>
      <c r="B4" s="110" t="s">
        <v>7</v>
      </c>
      <c r="C4" s="110"/>
      <c r="D4" s="1">
        <v>75000</v>
      </c>
    </row>
    <row r="5" spans="1:7" x14ac:dyDescent="0.2">
      <c r="A5">
        <v>2</v>
      </c>
      <c r="B5" s="110" t="s">
        <v>0</v>
      </c>
      <c r="C5" s="110"/>
      <c r="D5" s="1">
        <v>2000000</v>
      </c>
    </row>
    <row r="6" spans="1:7" x14ac:dyDescent="0.2">
      <c r="A6">
        <v>3</v>
      </c>
      <c r="B6" s="110" t="s">
        <v>8</v>
      </c>
      <c r="C6" s="110"/>
      <c r="D6" s="1">
        <v>400000</v>
      </c>
    </row>
    <row r="7" spans="1:7" x14ac:dyDescent="0.2">
      <c r="A7">
        <v>4</v>
      </c>
      <c r="B7" s="110" t="s">
        <v>9</v>
      </c>
      <c r="C7" s="110"/>
      <c r="D7" s="1">
        <v>300000</v>
      </c>
    </row>
    <row r="8" spans="1:7" x14ac:dyDescent="0.2">
      <c r="A8">
        <v>5</v>
      </c>
      <c r="B8" s="110" t="s">
        <v>10</v>
      </c>
      <c r="C8" s="110"/>
      <c r="D8" s="1">
        <v>500</v>
      </c>
    </row>
    <row r="9" spans="1:7" x14ac:dyDescent="0.2">
      <c r="A9">
        <v>6</v>
      </c>
      <c r="B9" s="110" t="s">
        <v>11</v>
      </c>
      <c r="C9" s="110"/>
      <c r="D9" s="1">
        <v>1000</v>
      </c>
    </row>
    <row r="10" spans="1:7" x14ac:dyDescent="0.2">
      <c r="A10">
        <v>7</v>
      </c>
      <c r="B10" s="110" t="s">
        <v>23</v>
      </c>
      <c r="C10" s="110"/>
      <c r="D10" s="1">
        <v>2000</v>
      </c>
    </row>
    <row r="11" spans="1:7" x14ac:dyDescent="0.2">
      <c r="A11">
        <v>8</v>
      </c>
      <c r="B11" s="110" t="s">
        <v>24</v>
      </c>
      <c r="C11" s="110"/>
      <c r="D11" s="1">
        <v>2000</v>
      </c>
    </row>
    <row r="12" spans="1:7" x14ac:dyDescent="0.2">
      <c r="A12">
        <v>9</v>
      </c>
      <c r="B12" s="110" t="s">
        <v>19</v>
      </c>
      <c r="C12" s="110"/>
      <c r="D12" s="1">
        <v>5000</v>
      </c>
    </row>
    <row r="13" spans="1:7" x14ac:dyDescent="0.2">
      <c r="A13">
        <v>10</v>
      </c>
      <c r="B13" s="110" t="s">
        <v>20</v>
      </c>
      <c r="C13" s="110"/>
      <c r="D13" s="1">
        <v>225</v>
      </c>
    </row>
    <row r="14" spans="1:7" x14ac:dyDescent="0.2">
      <c r="A14">
        <v>11</v>
      </c>
      <c r="B14" s="110" t="s">
        <v>21</v>
      </c>
      <c r="C14" s="110"/>
      <c r="D14" s="1">
        <v>987</v>
      </c>
    </row>
    <row r="15" spans="1:7" x14ac:dyDescent="0.2">
      <c r="A15">
        <v>12</v>
      </c>
      <c r="B15" s="110" t="s">
        <v>1</v>
      </c>
      <c r="C15" s="110"/>
      <c r="D15" s="1">
        <v>600000</v>
      </c>
    </row>
    <row r="16" spans="1:7" x14ac:dyDescent="0.2">
      <c r="A16">
        <v>13</v>
      </c>
      <c r="B16" s="110" t="s">
        <v>13</v>
      </c>
      <c r="C16" s="110"/>
      <c r="D16" s="1">
        <v>300</v>
      </c>
    </row>
    <row r="17" spans="1:7" x14ac:dyDescent="0.2">
      <c r="A17">
        <v>14</v>
      </c>
      <c r="B17" s="110" t="s">
        <v>14</v>
      </c>
      <c r="C17" s="110"/>
      <c r="D17" s="1">
        <v>800</v>
      </c>
    </row>
    <row r="18" spans="1:7" x14ac:dyDescent="0.2">
      <c r="A18">
        <v>15</v>
      </c>
      <c r="B18" s="110" t="s">
        <v>22</v>
      </c>
      <c r="C18" s="110"/>
      <c r="D18" s="1">
        <v>3000</v>
      </c>
    </row>
    <row r="19" spans="1:7" x14ac:dyDescent="0.2">
      <c r="A19">
        <v>16</v>
      </c>
      <c r="B19" s="110" t="s">
        <v>15</v>
      </c>
      <c r="C19" s="110"/>
      <c r="D19" s="1">
        <v>200000</v>
      </c>
    </row>
    <row r="20" spans="1:7" x14ac:dyDescent="0.2">
      <c r="A20" s="111" t="s">
        <v>17</v>
      </c>
      <c r="B20" s="111"/>
      <c r="C20" s="111"/>
      <c r="D20" s="111"/>
      <c r="E20" s="111"/>
      <c r="F20" s="111"/>
      <c r="G20" s="111"/>
    </row>
    <row r="21" spans="1:7" x14ac:dyDescent="0.2">
      <c r="A21" s="111"/>
      <c r="B21" s="111"/>
      <c r="C21" s="111"/>
      <c r="D21" s="111"/>
      <c r="E21" s="111"/>
      <c r="F21" s="111"/>
      <c r="G21" s="111"/>
    </row>
    <row r="23" spans="1:7" x14ac:dyDescent="0.2">
      <c r="F23" s="1"/>
    </row>
    <row r="24" spans="1:7" x14ac:dyDescent="0.2">
      <c r="F24" s="1"/>
    </row>
    <row r="27" spans="1:7" x14ac:dyDescent="0.2">
      <c r="A27" t="s">
        <v>2</v>
      </c>
      <c r="B27" s="1">
        <f>SUM(D4,D5,D6,D7,D8,D9,D10,D11,D16,D18)</f>
        <v>2783800</v>
      </c>
      <c r="D27" t="s">
        <v>3</v>
      </c>
    </row>
    <row r="28" spans="1:7" x14ac:dyDescent="0.2">
      <c r="A28" t="s">
        <v>4</v>
      </c>
      <c r="B28" s="1">
        <f>SUM(D19,D17,D15,D14,D13,D12)</f>
        <v>807012</v>
      </c>
      <c r="D28" t="s">
        <v>5</v>
      </c>
    </row>
    <row r="29" spans="1:7" x14ac:dyDescent="0.2">
      <c r="B29" s="2" t="s">
        <v>6</v>
      </c>
      <c r="C29" s="101">
        <f>B27-B28</f>
        <v>1976788</v>
      </c>
    </row>
  </sheetData>
  <mergeCells count="19">
    <mergeCell ref="B13:C13"/>
    <mergeCell ref="B1:G1"/>
    <mergeCell ref="A2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20:G21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G16" sqref="G16"/>
    </sheetView>
  </sheetViews>
  <sheetFormatPr defaultRowHeight="12.75" x14ac:dyDescent="0.2"/>
  <cols>
    <col min="1" max="1" width="4.42578125" customWidth="1"/>
    <col min="2" max="2" width="9.140625" bestFit="1" customWidth="1"/>
    <col min="3" max="3" width="13.140625" customWidth="1"/>
    <col min="4" max="4" width="11.7109375" bestFit="1" customWidth="1"/>
    <col min="6" max="6" width="7.28515625" customWidth="1"/>
    <col min="8" max="8" width="2.5703125" customWidth="1"/>
    <col min="10" max="10" width="12" customWidth="1"/>
    <col min="11" max="11" width="12.42578125" customWidth="1"/>
    <col min="12" max="12" width="2.42578125" customWidth="1"/>
    <col min="14" max="14" width="6.140625" customWidth="1"/>
  </cols>
  <sheetData>
    <row r="1" spans="1:16" x14ac:dyDescent="0.2">
      <c r="B1" s="112"/>
      <c r="C1" s="112"/>
      <c r="D1" s="112"/>
      <c r="E1" s="112"/>
      <c r="F1" s="112"/>
      <c r="G1" s="112"/>
    </row>
    <row r="2" spans="1:16" x14ac:dyDescent="0.2">
      <c r="A2" s="111" t="s">
        <v>25</v>
      </c>
      <c r="B2" s="111"/>
      <c r="C2" s="111"/>
      <c r="D2" s="111"/>
      <c r="E2" s="111"/>
      <c r="F2" s="111"/>
      <c r="G2" s="111"/>
      <c r="I2" s="113" t="s">
        <v>26</v>
      </c>
      <c r="J2" s="113"/>
      <c r="K2" s="113"/>
      <c r="L2" s="113"/>
      <c r="M2" s="113"/>
      <c r="N2" s="113"/>
      <c r="O2" s="113"/>
      <c r="P2" s="113"/>
    </row>
    <row r="3" spans="1:16" x14ac:dyDescent="0.2">
      <c r="A3" s="111"/>
      <c r="B3" s="111"/>
      <c r="C3" s="111"/>
      <c r="D3" s="111"/>
      <c r="E3" s="111"/>
      <c r="F3" s="111"/>
      <c r="G3" s="111"/>
      <c r="M3" s="5"/>
      <c r="N3" s="6"/>
    </row>
    <row r="4" spans="1:16" x14ac:dyDescent="0.2">
      <c r="A4">
        <v>1</v>
      </c>
      <c r="B4" s="110" t="s">
        <v>27</v>
      </c>
      <c r="C4" s="110"/>
      <c r="D4" s="1">
        <v>1000</v>
      </c>
      <c r="I4" s="4" t="s">
        <v>27</v>
      </c>
      <c r="J4" s="4"/>
      <c r="K4" s="85"/>
      <c r="M4" s="5" t="s">
        <v>28</v>
      </c>
      <c r="N4" s="6"/>
      <c r="P4" s="88"/>
    </row>
    <row r="5" spans="1:16" x14ac:dyDescent="0.2">
      <c r="A5">
        <v>2</v>
      </c>
      <c r="B5" s="110" t="s">
        <v>29</v>
      </c>
      <c r="C5" s="110"/>
      <c r="D5" s="1">
        <v>2000</v>
      </c>
      <c r="I5" s="4" t="s">
        <v>29</v>
      </c>
      <c r="J5" s="4"/>
      <c r="K5" s="85"/>
      <c r="M5" s="5"/>
      <c r="N5" s="6"/>
    </row>
    <row r="6" spans="1:16" x14ac:dyDescent="0.2">
      <c r="A6">
        <v>3</v>
      </c>
      <c r="B6" s="110" t="s">
        <v>24</v>
      </c>
      <c r="C6" s="110"/>
      <c r="D6" s="1">
        <v>2000</v>
      </c>
      <c r="I6" s="4" t="s">
        <v>24</v>
      </c>
      <c r="J6" s="4"/>
      <c r="K6" s="85"/>
      <c r="M6" s="5"/>
      <c r="N6" s="6"/>
    </row>
    <row r="7" spans="1:16" x14ac:dyDescent="0.2">
      <c r="A7">
        <v>4</v>
      </c>
      <c r="B7" s="110" t="s">
        <v>30</v>
      </c>
      <c r="C7" s="110"/>
      <c r="D7" s="1">
        <v>500</v>
      </c>
      <c r="I7" s="4" t="s">
        <v>30</v>
      </c>
      <c r="J7" s="4"/>
      <c r="K7" s="85"/>
      <c r="M7" s="5"/>
      <c r="N7" s="6"/>
    </row>
    <row r="8" spans="1:16" x14ac:dyDescent="0.2">
      <c r="A8">
        <v>5</v>
      </c>
      <c r="B8" s="110" t="s">
        <v>31</v>
      </c>
      <c r="C8" s="110"/>
      <c r="D8" s="1">
        <v>300000</v>
      </c>
      <c r="I8" s="4" t="s">
        <v>31</v>
      </c>
      <c r="J8" s="4"/>
      <c r="K8" s="85"/>
      <c r="M8" s="114" t="s">
        <v>32</v>
      </c>
      <c r="N8" s="115"/>
      <c r="O8" s="85"/>
    </row>
    <row r="9" spans="1:16" x14ac:dyDescent="0.2">
      <c r="A9">
        <v>6</v>
      </c>
      <c r="B9" s="110" t="s">
        <v>0</v>
      </c>
      <c r="C9" s="110"/>
      <c r="D9" s="1">
        <v>75000</v>
      </c>
      <c r="I9" s="4" t="s">
        <v>0</v>
      </c>
      <c r="J9" s="4"/>
      <c r="K9" s="85"/>
      <c r="M9" s="114" t="s">
        <v>33</v>
      </c>
      <c r="N9" s="115"/>
      <c r="O9" s="85"/>
    </row>
    <row r="10" spans="1:16" ht="13.5" thickBot="1" x14ac:dyDescent="0.25">
      <c r="A10">
        <v>7</v>
      </c>
      <c r="B10" s="110" t="s">
        <v>34</v>
      </c>
      <c r="C10" s="110"/>
      <c r="D10" s="1">
        <v>2000000</v>
      </c>
      <c r="I10" s="4" t="s">
        <v>34</v>
      </c>
      <c r="J10" s="4"/>
      <c r="K10" s="85"/>
      <c r="M10" s="114" t="s">
        <v>1</v>
      </c>
      <c r="N10" s="115"/>
      <c r="O10" s="87"/>
      <c r="P10" s="89"/>
    </row>
    <row r="11" spans="1:16" ht="13.5" thickTop="1" x14ac:dyDescent="0.2">
      <c r="A11">
        <v>8</v>
      </c>
      <c r="B11" s="110" t="s">
        <v>35</v>
      </c>
      <c r="C11" s="110"/>
      <c r="D11" s="1">
        <v>400000</v>
      </c>
      <c r="I11" s="4" t="s">
        <v>35</v>
      </c>
      <c r="J11" s="4"/>
      <c r="K11" s="86"/>
      <c r="M11" s="5"/>
      <c r="N11" s="6"/>
    </row>
    <row r="12" spans="1:16" x14ac:dyDescent="0.2">
      <c r="M12" s="5"/>
      <c r="N12" s="6"/>
    </row>
    <row r="13" spans="1:16" x14ac:dyDescent="0.2">
      <c r="A13" s="111" t="s">
        <v>36</v>
      </c>
      <c r="B13" s="111"/>
      <c r="C13" s="111"/>
      <c r="D13" s="111"/>
      <c r="E13" s="111"/>
      <c r="F13" s="111"/>
      <c r="G13" s="111"/>
      <c r="K13" s="90">
        <f>SUM(K4:K12)</f>
        <v>0</v>
      </c>
      <c r="P13" s="90">
        <f>SUM(P4:P10)</f>
        <v>0</v>
      </c>
    </row>
    <row r="14" spans="1:16" x14ac:dyDescent="0.2">
      <c r="A14" s="111"/>
      <c r="B14" s="111"/>
      <c r="C14" s="111"/>
      <c r="D14" s="111"/>
      <c r="E14" s="111"/>
      <c r="F14" s="111"/>
      <c r="G14" s="111"/>
    </row>
    <row r="15" spans="1:16" x14ac:dyDescent="0.2">
      <c r="A15">
        <v>1</v>
      </c>
      <c r="B15" s="110" t="s">
        <v>32</v>
      </c>
      <c r="C15" s="110"/>
      <c r="D15" s="1">
        <v>500000</v>
      </c>
    </row>
    <row r="16" spans="1:16" x14ac:dyDescent="0.2">
      <c r="A16">
        <v>2</v>
      </c>
      <c r="B16" s="110" t="s">
        <v>33</v>
      </c>
      <c r="C16" s="110"/>
      <c r="D16" s="1">
        <v>20000</v>
      </c>
    </row>
    <row r="17" spans="1:7" x14ac:dyDescent="0.2">
      <c r="A17">
        <v>3</v>
      </c>
      <c r="B17" s="110" t="s">
        <v>1</v>
      </c>
      <c r="C17" s="110"/>
      <c r="D17" s="1">
        <v>340000</v>
      </c>
    </row>
    <row r="18" spans="1:7" x14ac:dyDescent="0.2">
      <c r="A18" s="111" t="s">
        <v>37</v>
      </c>
      <c r="B18" s="111"/>
      <c r="C18" s="111"/>
      <c r="D18" s="111"/>
      <c r="E18" s="111"/>
      <c r="F18" s="111"/>
      <c r="G18" s="111"/>
    </row>
    <row r="19" spans="1:7" x14ac:dyDescent="0.2">
      <c r="A19" s="111"/>
      <c r="B19" s="111"/>
      <c r="C19" s="111"/>
      <c r="D19" s="111"/>
      <c r="E19" s="111"/>
      <c r="F19" s="111"/>
      <c r="G19" s="111"/>
    </row>
    <row r="21" spans="1:7" x14ac:dyDescent="0.2">
      <c r="A21" t="s">
        <v>2</v>
      </c>
      <c r="B21" s="84"/>
      <c r="D21" t="s">
        <v>3</v>
      </c>
    </row>
    <row r="22" spans="1:7" x14ac:dyDescent="0.2">
      <c r="A22" t="s">
        <v>4</v>
      </c>
      <c r="B22" s="84"/>
      <c r="D22" t="s">
        <v>5</v>
      </c>
    </row>
    <row r="23" spans="1:7" x14ac:dyDescent="0.2">
      <c r="B23" s="2" t="s">
        <v>6</v>
      </c>
      <c r="C23" s="83">
        <f>B21-B22</f>
        <v>0</v>
      </c>
    </row>
  </sheetData>
  <mergeCells count="19">
    <mergeCell ref="B7:C7"/>
    <mergeCell ref="B8:C8"/>
    <mergeCell ref="A13:G14"/>
    <mergeCell ref="B11:C11"/>
    <mergeCell ref="B15:C15"/>
    <mergeCell ref="B16:C16"/>
    <mergeCell ref="B17:C17"/>
    <mergeCell ref="A18:G19"/>
    <mergeCell ref="M8:N8"/>
    <mergeCell ref="B9:C9"/>
    <mergeCell ref="M9:N9"/>
    <mergeCell ref="B10:C10"/>
    <mergeCell ref="M10:N10"/>
    <mergeCell ref="B6:C6"/>
    <mergeCell ref="B1:G1"/>
    <mergeCell ref="A2:G3"/>
    <mergeCell ref="I2:P2"/>
    <mergeCell ref="B4:C4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23" sqref="C23"/>
    </sheetView>
  </sheetViews>
  <sheetFormatPr defaultRowHeight="12.75" x14ac:dyDescent="0.2"/>
  <cols>
    <col min="7" max="7" width="5.85546875" customWidth="1"/>
    <col min="8" max="8" width="2.7109375" customWidth="1"/>
  </cols>
  <sheetData>
    <row r="1" spans="1:16" x14ac:dyDescent="0.2">
      <c r="B1" s="112"/>
      <c r="C1" s="112"/>
      <c r="D1" s="112"/>
      <c r="E1" s="112"/>
      <c r="F1" s="112"/>
      <c r="G1" s="112"/>
    </row>
    <row r="2" spans="1:16" x14ac:dyDescent="0.2">
      <c r="A2" s="111" t="s">
        <v>25</v>
      </c>
      <c r="B2" s="111"/>
      <c r="C2" s="111"/>
      <c r="D2" s="111"/>
      <c r="E2" s="111"/>
      <c r="F2" s="111"/>
      <c r="G2" s="111"/>
      <c r="I2" s="113" t="s">
        <v>26</v>
      </c>
      <c r="J2" s="113"/>
      <c r="K2" s="113"/>
      <c r="L2" s="113"/>
      <c r="M2" s="113"/>
      <c r="N2" s="113"/>
      <c r="O2" s="113"/>
      <c r="P2" s="113"/>
    </row>
    <row r="3" spans="1:16" x14ac:dyDescent="0.2">
      <c r="A3" s="111"/>
      <c r="B3" s="111"/>
      <c r="C3" s="111"/>
      <c r="D3" s="111"/>
      <c r="E3" s="111"/>
      <c r="F3" s="111"/>
      <c r="G3" s="111"/>
      <c r="M3" s="5"/>
      <c r="N3" s="6"/>
    </row>
    <row r="4" spans="1:16" x14ac:dyDescent="0.2">
      <c r="A4">
        <v>1</v>
      </c>
      <c r="B4" s="110" t="s">
        <v>27</v>
      </c>
      <c r="C4" s="110"/>
      <c r="D4" s="1">
        <v>1000</v>
      </c>
      <c r="I4" s="4" t="s">
        <v>27</v>
      </c>
      <c r="J4" s="4"/>
      <c r="K4" s="1">
        <v>1000</v>
      </c>
      <c r="M4" s="5" t="s">
        <v>28</v>
      </c>
      <c r="N4" s="6"/>
      <c r="P4">
        <v>1920500</v>
      </c>
    </row>
    <row r="5" spans="1:16" x14ac:dyDescent="0.2">
      <c r="A5">
        <v>2</v>
      </c>
      <c r="B5" s="110" t="s">
        <v>29</v>
      </c>
      <c r="C5" s="110"/>
      <c r="D5" s="1">
        <v>2000</v>
      </c>
      <c r="I5" s="4" t="s">
        <v>29</v>
      </c>
      <c r="J5" s="4"/>
      <c r="K5" s="1">
        <v>2000</v>
      </c>
      <c r="M5" s="5"/>
      <c r="N5" s="6"/>
    </row>
    <row r="6" spans="1:16" x14ac:dyDescent="0.2">
      <c r="A6">
        <v>3</v>
      </c>
      <c r="B6" s="110" t="s">
        <v>24</v>
      </c>
      <c r="C6" s="110"/>
      <c r="D6" s="1">
        <v>2000</v>
      </c>
      <c r="I6" s="4" t="s">
        <v>24</v>
      </c>
      <c r="J6" s="4"/>
      <c r="K6" s="1">
        <v>2000</v>
      </c>
      <c r="M6" s="5"/>
      <c r="N6" s="6"/>
    </row>
    <row r="7" spans="1:16" x14ac:dyDescent="0.2">
      <c r="A7">
        <v>4</v>
      </c>
      <c r="B7" s="110" t="s">
        <v>30</v>
      </c>
      <c r="C7" s="110"/>
      <c r="D7" s="1">
        <v>500</v>
      </c>
      <c r="I7" s="4" t="s">
        <v>30</v>
      </c>
      <c r="J7" s="4"/>
      <c r="K7" s="1">
        <v>500</v>
      </c>
      <c r="M7" s="5"/>
      <c r="N7" s="6"/>
    </row>
    <row r="8" spans="1:16" x14ac:dyDescent="0.2">
      <c r="A8">
        <v>5</v>
      </c>
      <c r="B8" s="110" t="s">
        <v>31</v>
      </c>
      <c r="C8" s="110"/>
      <c r="D8" s="1">
        <v>300000</v>
      </c>
      <c r="I8" s="4" t="s">
        <v>31</v>
      </c>
      <c r="J8" s="4"/>
      <c r="K8" s="1">
        <v>300000</v>
      </c>
      <c r="M8" s="114" t="s">
        <v>32</v>
      </c>
      <c r="N8" s="115"/>
      <c r="O8" s="1">
        <v>500000</v>
      </c>
    </row>
    <row r="9" spans="1:16" x14ac:dyDescent="0.2">
      <c r="A9">
        <v>6</v>
      </c>
      <c r="B9" s="110" t="s">
        <v>0</v>
      </c>
      <c r="C9" s="110"/>
      <c r="D9" s="1">
        <v>75000</v>
      </c>
      <c r="I9" s="4" t="s">
        <v>0</v>
      </c>
      <c r="J9" s="4"/>
      <c r="K9" s="1">
        <v>75000</v>
      </c>
      <c r="M9" s="114" t="s">
        <v>33</v>
      </c>
      <c r="N9" s="115"/>
      <c r="O9" s="1">
        <v>20000</v>
      </c>
    </row>
    <row r="10" spans="1:16" ht="13.5" thickBot="1" x14ac:dyDescent="0.25">
      <c r="A10">
        <v>7</v>
      </c>
      <c r="B10" s="110" t="s">
        <v>34</v>
      </c>
      <c r="C10" s="110"/>
      <c r="D10" s="1">
        <v>2000000</v>
      </c>
      <c r="I10" s="4" t="s">
        <v>34</v>
      </c>
      <c r="J10" s="4"/>
      <c r="K10" s="1">
        <v>2000000</v>
      </c>
      <c r="M10" s="114" t="s">
        <v>1</v>
      </c>
      <c r="N10" s="115"/>
      <c r="O10" s="7">
        <v>340000</v>
      </c>
      <c r="P10" s="8">
        <f>SUM(O8:O10)</f>
        <v>860000</v>
      </c>
    </row>
    <row r="11" spans="1:16" ht="13.5" thickTop="1" x14ac:dyDescent="0.2">
      <c r="A11">
        <v>8</v>
      </c>
      <c r="B11" s="110" t="s">
        <v>35</v>
      </c>
      <c r="C11" s="110"/>
      <c r="D11" s="1">
        <v>400000</v>
      </c>
      <c r="I11" s="4" t="s">
        <v>35</v>
      </c>
      <c r="J11" s="4"/>
      <c r="K11" s="9">
        <v>400000</v>
      </c>
      <c r="M11" s="5"/>
      <c r="N11" s="6"/>
    </row>
    <row r="12" spans="1:16" x14ac:dyDescent="0.2">
      <c r="M12" s="5"/>
      <c r="N12" s="6"/>
    </row>
    <row r="13" spans="1:16" x14ac:dyDescent="0.2">
      <c r="A13" s="111" t="s">
        <v>36</v>
      </c>
      <c r="B13" s="111"/>
      <c r="C13" s="111"/>
      <c r="D13" s="111"/>
      <c r="E13" s="111"/>
      <c r="F13" s="111"/>
      <c r="G13" s="111"/>
      <c r="K13" s="3">
        <f>SUM(K4:K12)</f>
        <v>2780500</v>
      </c>
      <c r="P13" s="3">
        <f>SUM(P4:P10)</f>
        <v>2780500</v>
      </c>
    </row>
    <row r="14" spans="1:16" x14ac:dyDescent="0.2">
      <c r="A14" s="111"/>
      <c r="B14" s="111"/>
      <c r="C14" s="111"/>
      <c r="D14" s="111"/>
      <c r="E14" s="111"/>
      <c r="F14" s="111"/>
      <c r="G14" s="111"/>
    </row>
    <row r="15" spans="1:16" x14ac:dyDescent="0.2">
      <c r="A15">
        <v>1</v>
      </c>
      <c r="B15" s="110" t="s">
        <v>32</v>
      </c>
      <c r="C15" s="110"/>
      <c r="D15" s="1">
        <v>500000</v>
      </c>
    </row>
    <row r="16" spans="1:16" x14ac:dyDescent="0.2">
      <c r="A16">
        <v>2</v>
      </c>
      <c r="B16" s="110" t="s">
        <v>33</v>
      </c>
      <c r="C16" s="110"/>
      <c r="D16" s="1">
        <v>20000</v>
      </c>
    </row>
    <row r="17" spans="1:7" x14ac:dyDescent="0.2">
      <c r="A17">
        <v>3</v>
      </c>
      <c r="B17" s="110" t="s">
        <v>1</v>
      </c>
      <c r="C17" s="110"/>
      <c r="D17" s="1">
        <v>340000</v>
      </c>
    </row>
    <row r="18" spans="1:7" x14ac:dyDescent="0.2">
      <c r="A18" s="111" t="s">
        <v>37</v>
      </c>
      <c r="B18" s="111"/>
      <c r="C18" s="111"/>
      <c r="D18" s="111"/>
      <c r="E18" s="111"/>
      <c r="F18" s="111"/>
      <c r="G18" s="111"/>
    </row>
    <row r="19" spans="1:7" x14ac:dyDescent="0.2">
      <c r="A19" s="111"/>
      <c r="B19" s="111"/>
      <c r="C19" s="111"/>
      <c r="D19" s="111"/>
      <c r="E19" s="111"/>
      <c r="F19" s="111"/>
      <c r="G19" s="111"/>
    </row>
    <row r="21" spans="1:7" x14ac:dyDescent="0.2">
      <c r="A21" t="s">
        <v>2</v>
      </c>
      <c r="B21" s="1">
        <f>SUM(D4:D11)</f>
        <v>2780500</v>
      </c>
      <c r="D21" t="s">
        <v>3</v>
      </c>
    </row>
    <row r="22" spans="1:7" x14ac:dyDescent="0.2">
      <c r="A22" t="s">
        <v>4</v>
      </c>
      <c r="B22" s="1">
        <f>SUM(D15:D17)</f>
        <v>860000</v>
      </c>
      <c r="D22" t="s">
        <v>5</v>
      </c>
    </row>
    <row r="23" spans="1:7" x14ac:dyDescent="0.2">
      <c r="B23" s="2" t="s">
        <v>6</v>
      </c>
      <c r="C23" s="101">
        <f>B21-B22</f>
        <v>1920500</v>
      </c>
    </row>
  </sheetData>
  <mergeCells count="19">
    <mergeCell ref="B6:C6"/>
    <mergeCell ref="B1:G1"/>
    <mergeCell ref="A2:G3"/>
    <mergeCell ref="I2:P2"/>
    <mergeCell ref="B4:C4"/>
    <mergeCell ref="B5:C5"/>
    <mergeCell ref="A18:G19"/>
    <mergeCell ref="B7:C7"/>
    <mergeCell ref="B8:C8"/>
    <mergeCell ref="M8:N8"/>
    <mergeCell ref="B9:C9"/>
    <mergeCell ref="M9:N9"/>
    <mergeCell ref="B10:C10"/>
    <mergeCell ref="M10:N10"/>
    <mergeCell ref="B11:C11"/>
    <mergeCell ref="A13:G14"/>
    <mergeCell ref="B15:C15"/>
    <mergeCell ref="B16:C16"/>
    <mergeCell ref="B17:C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10" sqref="A10"/>
    </sheetView>
  </sheetViews>
  <sheetFormatPr defaultRowHeight="12.75" x14ac:dyDescent="0.2"/>
  <cols>
    <col min="1" max="1" width="13" customWidth="1"/>
    <col min="2" max="2" width="11.28515625" customWidth="1"/>
    <col min="5" max="5" width="16.85546875" customWidth="1"/>
  </cols>
  <sheetData>
    <row r="1" spans="1:5" x14ac:dyDescent="0.2">
      <c r="A1" s="11" t="s">
        <v>53</v>
      </c>
      <c r="B1" s="11"/>
      <c r="C1" s="11"/>
      <c r="D1" s="11"/>
      <c r="E1" s="11"/>
    </row>
    <row r="3" spans="1:5" x14ac:dyDescent="0.2">
      <c r="A3" t="s">
        <v>22</v>
      </c>
      <c r="E3">
        <v>500</v>
      </c>
    </row>
    <row r="4" spans="1:5" x14ac:dyDescent="0.2">
      <c r="A4" t="s">
        <v>54</v>
      </c>
      <c r="E4">
        <v>2000</v>
      </c>
    </row>
    <row r="5" spans="1:5" x14ac:dyDescent="0.2">
      <c r="A5" t="s">
        <v>55</v>
      </c>
      <c r="E5">
        <v>1000</v>
      </c>
    </row>
    <row r="6" spans="1:5" x14ac:dyDescent="0.2">
      <c r="A6" t="s">
        <v>56</v>
      </c>
      <c r="E6">
        <v>200</v>
      </c>
    </row>
    <row r="7" spans="1:5" x14ac:dyDescent="0.2">
      <c r="A7" t="s">
        <v>57</v>
      </c>
      <c r="E7">
        <v>800</v>
      </c>
    </row>
    <row r="8" spans="1:5" x14ac:dyDescent="0.2">
      <c r="A8" t="s">
        <v>31</v>
      </c>
      <c r="E8">
        <v>1200</v>
      </c>
    </row>
    <row r="9" spans="1:5" x14ac:dyDescent="0.2">
      <c r="A9" t="s">
        <v>58</v>
      </c>
      <c r="E9">
        <v>800</v>
      </c>
    </row>
    <row r="10" spans="1:5" x14ac:dyDescent="0.2">
      <c r="A10" t="s">
        <v>59</v>
      </c>
      <c r="E10">
        <v>400</v>
      </c>
    </row>
    <row r="11" spans="1:5" x14ac:dyDescent="0.2">
      <c r="A11" t="s">
        <v>11</v>
      </c>
      <c r="E11">
        <v>100</v>
      </c>
    </row>
    <row r="12" spans="1:5" x14ac:dyDescent="0.2">
      <c r="A12" t="s">
        <v>60</v>
      </c>
      <c r="E12">
        <v>2500</v>
      </c>
    </row>
    <row r="13" spans="1:5" x14ac:dyDescent="0.2">
      <c r="A13" t="s">
        <v>61</v>
      </c>
      <c r="E13">
        <v>1500</v>
      </c>
    </row>
    <row r="14" spans="1:5" x14ac:dyDescent="0.2">
      <c r="A14" t="s">
        <v>62</v>
      </c>
      <c r="E14">
        <v>800</v>
      </c>
    </row>
    <row r="15" spans="1:5" x14ac:dyDescent="0.2">
      <c r="A15" t="s">
        <v>63</v>
      </c>
      <c r="E15">
        <v>200</v>
      </c>
    </row>
    <row r="16" spans="1:5" x14ac:dyDescent="0.2">
      <c r="A16" t="s">
        <v>64</v>
      </c>
      <c r="E16" s="102" t="s">
        <v>65</v>
      </c>
    </row>
    <row r="20" spans="1:6" x14ac:dyDescent="0.2">
      <c r="C20" s="112" t="s">
        <v>66</v>
      </c>
      <c r="D20" s="112"/>
    </row>
    <row r="21" spans="1:6" x14ac:dyDescent="0.2">
      <c r="C21" s="112" t="s">
        <v>67</v>
      </c>
      <c r="D21" s="112"/>
    </row>
    <row r="22" spans="1:6" x14ac:dyDescent="0.2">
      <c r="C22" s="116">
        <v>38717</v>
      </c>
      <c r="D22" s="112"/>
    </row>
    <row r="23" spans="1:6" x14ac:dyDescent="0.2">
      <c r="A23" s="13"/>
      <c r="B23" s="13"/>
      <c r="C23" s="14"/>
      <c r="D23" s="10"/>
      <c r="E23" s="13"/>
      <c r="F23" s="13"/>
    </row>
    <row r="24" spans="1:6" x14ac:dyDescent="0.2">
      <c r="A24" t="s">
        <v>22</v>
      </c>
      <c r="C24" s="91"/>
      <c r="D24" s="15" t="s">
        <v>68</v>
      </c>
      <c r="E24" s="11"/>
      <c r="F24" s="93"/>
    </row>
    <row r="25" spans="1:6" x14ac:dyDescent="0.2">
      <c r="A25" t="s">
        <v>54</v>
      </c>
      <c r="C25" s="91"/>
      <c r="D25" s="5"/>
    </row>
    <row r="26" spans="1:6" x14ac:dyDescent="0.2">
      <c r="A26" t="s">
        <v>55</v>
      </c>
      <c r="C26" s="91"/>
      <c r="D26" s="5" t="s">
        <v>60</v>
      </c>
      <c r="F26" s="91"/>
    </row>
    <row r="27" spans="1:6" x14ac:dyDescent="0.2">
      <c r="A27" t="s">
        <v>56</v>
      </c>
      <c r="C27" s="91"/>
      <c r="D27" s="5" t="s">
        <v>61</v>
      </c>
      <c r="F27" s="91"/>
    </row>
    <row r="28" spans="1:6" x14ac:dyDescent="0.2">
      <c r="A28" t="s">
        <v>57</v>
      </c>
      <c r="C28" s="91"/>
      <c r="D28" s="5" t="s">
        <v>62</v>
      </c>
      <c r="F28" s="91"/>
    </row>
    <row r="29" spans="1:6" ht="13.5" thickBot="1" x14ac:dyDescent="0.25">
      <c r="A29" t="s">
        <v>31</v>
      </c>
      <c r="C29" s="91"/>
      <c r="D29" s="5" t="s">
        <v>63</v>
      </c>
      <c r="F29" s="92"/>
    </row>
    <row r="30" spans="1:6" ht="13.5" thickTop="1" x14ac:dyDescent="0.2">
      <c r="A30" t="s">
        <v>58</v>
      </c>
      <c r="C30" s="91"/>
      <c r="D30" s="5"/>
    </row>
    <row r="31" spans="1:6" x14ac:dyDescent="0.2">
      <c r="A31" t="s">
        <v>59</v>
      </c>
      <c r="C31" s="91"/>
      <c r="D31" s="5"/>
    </row>
    <row r="32" spans="1:6" ht="13.5" thickBot="1" x14ac:dyDescent="0.25">
      <c r="A32" t="s">
        <v>11</v>
      </c>
      <c r="C32" s="92"/>
      <c r="D32" s="5"/>
    </row>
    <row r="33" spans="1:6" ht="13.5" thickTop="1" x14ac:dyDescent="0.2">
      <c r="D33" s="5"/>
    </row>
    <row r="34" spans="1:6" x14ac:dyDescent="0.2">
      <c r="A34" s="11" t="s">
        <v>69</v>
      </c>
      <c r="B34" s="11"/>
      <c r="C34" s="81">
        <f>SUM(C24:C33)</f>
        <v>0</v>
      </c>
      <c r="D34" s="11" t="s">
        <v>70</v>
      </c>
      <c r="E34" s="11"/>
      <c r="F34" s="81">
        <f>SUM(F24:F29)</f>
        <v>0</v>
      </c>
    </row>
  </sheetData>
  <mergeCells count="3">
    <mergeCell ref="C20:D20"/>
    <mergeCell ref="C21:D21"/>
    <mergeCell ref="C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workbookViewId="0">
      <selection activeCell="F24" sqref="F24"/>
    </sheetView>
  </sheetViews>
  <sheetFormatPr defaultRowHeight="12.75" x14ac:dyDescent="0.2"/>
  <sheetData>
    <row r="1" spans="1:6" x14ac:dyDescent="0.2">
      <c r="A1" s="11" t="s">
        <v>53</v>
      </c>
      <c r="B1" s="11"/>
      <c r="C1" s="11"/>
      <c r="D1" s="11"/>
      <c r="E1" s="11"/>
    </row>
    <row r="3" spans="1:6" x14ac:dyDescent="0.2">
      <c r="A3" t="s">
        <v>22</v>
      </c>
      <c r="E3">
        <v>500</v>
      </c>
    </row>
    <row r="4" spans="1:6" x14ac:dyDescent="0.2">
      <c r="A4" t="s">
        <v>54</v>
      </c>
      <c r="E4">
        <v>2000</v>
      </c>
    </row>
    <row r="5" spans="1:6" x14ac:dyDescent="0.2">
      <c r="A5" t="s">
        <v>55</v>
      </c>
      <c r="E5">
        <v>1000</v>
      </c>
      <c r="F5">
        <f>SUM(E3,E4,E5,E6,E7,E8,E9,E10,E11)</f>
        <v>7000</v>
      </c>
    </row>
    <row r="6" spans="1:6" x14ac:dyDescent="0.2">
      <c r="A6" t="s">
        <v>56</v>
      </c>
      <c r="E6">
        <v>200</v>
      </c>
    </row>
    <row r="7" spans="1:6" x14ac:dyDescent="0.2">
      <c r="A7" t="s">
        <v>57</v>
      </c>
      <c r="E7">
        <v>800</v>
      </c>
    </row>
    <row r="8" spans="1:6" x14ac:dyDescent="0.2">
      <c r="A8" t="s">
        <v>31</v>
      </c>
      <c r="E8">
        <v>1200</v>
      </c>
    </row>
    <row r="9" spans="1:6" x14ac:dyDescent="0.2">
      <c r="A9" t="s">
        <v>58</v>
      </c>
      <c r="E9">
        <v>800</v>
      </c>
    </row>
    <row r="10" spans="1:6" x14ac:dyDescent="0.2">
      <c r="A10" t="s">
        <v>59</v>
      </c>
      <c r="E10">
        <v>400</v>
      </c>
    </row>
    <row r="11" spans="1:6" x14ac:dyDescent="0.2">
      <c r="A11" t="s">
        <v>11</v>
      </c>
      <c r="E11">
        <v>100</v>
      </c>
    </row>
    <row r="12" spans="1:6" x14ac:dyDescent="0.2">
      <c r="A12" t="s">
        <v>60</v>
      </c>
      <c r="E12">
        <v>2500</v>
      </c>
      <c r="F12">
        <f>SUM(E12,E13,E14,E15)</f>
        <v>5000</v>
      </c>
    </row>
    <row r="13" spans="1:6" x14ac:dyDescent="0.2">
      <c r="A13" t="s">
        <v>61</v>
      </c>
      <c r="E13">
        <v>1500</v>
      </c>
    </row>
    <row r="14" spans="1:6" x14ac:dyDescent="0.2">
      <c r="A14" t="s">
        <v>62</v>
      </c>
      <c r="E14">
        <v>800</v>
      </c>
    </row>
    <row r="15" spans="1:6" x14ac:dyDescent="0.2">
      <c r="A15" t="s">
        <v>63</v>
      </c>
      <c r="E15">
        <v>200</v>
      </c>
    </row>
    <row r="16" spans="1:6" x14ac:dyDescent="0.2">
      <c r="A16" t="s">
        <v>64</v>
      </c>
      <c r="E16" s="102" t="s">
        <v>65</v>
      </c>
    </row>
    <row r="20" spans="1:6" x14ac:dyDescent="0.2">
      <c r="C20" s="112" t="s">
        <v>66</v>
      </c>
      <c r="D20" s="112"/>
    </row>
    <row r="21" spans="1:6" x14ac:dyDescent="0.2">
      <c r="C21" s="112" t="s">
        <v>67</v>
      </c>
      <c r="D21" s="112"/>
    </row>
    <row r="22" spans="1:6" x14ac:dyDescent="0.2">
      <c r="C22" s="116">
        <v>38717</v>
      </c>
      <c r="D22" s="112"/>
    </row>
    <row r="23" spans="1:6" x14ac:dyDescent="0.2">
      <c r="A23" s="13"/>
      <c r="B23" s="13"/>
      <c r="C23" s="14"/>
      <c r="D23" s="10"/>
      <c r="E23" s="13"/>
      <c r="F23" s="13"/>
    </row>
    <row r="24" spans="1:6" x14ac:dyDescent="0.2">
      <c r="A24" t="s">
        <v>22</v>
      </c>
      <c r="C24">
        <v>500</v>
      </c>
      <c r="D24" s="15" t="s">
        <v>68</v>
      </c>
      <c r="E24" s="11"/>
      <c r="F24" s="11">
        <v>2000</v>
      </c>
    </row>
    <row r="25" spans="1:6" x14ac:dyDescent="0.2">
      <c r="A25" t="s">
        <v>54</v>
      </c>
      <c r="C25">
        <v>2000</v>
      </c>
      <c r="D25" s="5"/>
    </row>
    <row r="26" spans="1:6" x14ac:dyDescent="0.2">
      <c r="A26" t="s">
        <v>55</v>
      </c>
      <c r="C26">
        <v>1000</v>
      </c>
      <c r="D26" s="5" t="s">
        <v>60</v>
      </c>
      <c r="F26">
        <v>2500</v>
      </c>
    </row>
    <row r="27" spans="1:6" x14ac:dyDescent="0.2">
      <c r="A27" t="s">
        <v>56</v>
      </c>
      <c r="C27">
        <v>200</v>
      </c>
      <c r="D27" s="5" t="s">
        <v>61</v>
      </c>
      <c r="F27">
        <v>1500</v>
      </c>
    </row>
    <row r="28" spans="1:6" x14ac:dyDescent="0.2">
      <c r="A28" t="s">
        <v>57</v>
      </c>
      <c r="C28">
        <v>800</v>
      </c>
      <c r="D28" s="5" t="s">
        <v>62</v>
      </c>
      <c r="F28">
        <v>800</v>
      </c>
    </row>
    <row r="29" spans="1:6" ht="13.5" thickBot="1" x14ac:dyDescent="0.25">
      <c r="A29" t="s">
        <v>31</v>
      </c>
      <c r="C29">
        <v>1200</v>
      </c>
      <c r="D29" s="5" t="s">
        <v>63</v>
      </c>
      <c r="F29" s="105">
        <v>200</v>
      </c>
    </row>
    <row r="30" spans="1:6" ht="13.5" thickTop="1" x14ac:dyDescent="0.2">
      <c r="A30" t="s">
        <v>58</v>
      </c>
      <c r="C30">
        <v>800</v>
      </c>
      <c r="D30" s="5"/>
    </row>
    <row r="31" spans="1:6" x14ac:dyDescent="0.2">
      <c r="A31" t="s">
        <v>59</v>
      </c>
      <c r="C31">
        <v>400</v>
      </c>
      <c r="D31" s="5"/>
    </row>
    <row r="32" spans="1:6" ht="13.5" thickBot="1" x14ac:dyDescent="0.25">
      <c r="A32" t="s">
        <v>11</v>
      </c>
      <c r="C32" s="105">
        <v>100</v>
      </c>
      <c r="D32" s="5"/>
    </row>
    <row r="33" spans="1:6" ht="13.5" thickTop="1" x14ac:dyDescent="0.2">
      <c r="D33" s="5"/>
    </row>
    <row r="34" spans="1:6" x14ac:dyDescent="0.2">
      <c r="A34" s="11" t="s">
        <v>69</v>
      </c>
      <c r="B34" s="11"/>
      <c r="C34" s="11">
        <f>SUM(C24:C33)</f>
        <v>7000</v>
      </c>
      <c r="D34" s="11" t="s">
        <v>70</v>
      </c>
      <c r="E34" s="11"/>
      <c r="F34" s="11">
        <f>SUM(F24:F29)</f>
        <v>7000</v>
      </c>
    </row>
  </sheetData>
  <mergeCells count="3">
    <mergeCell ref="C20:D20"/>
    <mergeCell ref="C21:D21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B6" sqref="B6:C6"/>
    </sheetView>
  </sheetViews>
  <sheetFormatPr defaultRowHeight="12.75" x14ac:dyDescent="0.2"/>
  <cols>
    <col min="3" max="3" width="11.7109375" customWidth="1"/>
    <col min="6" max="6" width="4.42578125" customWidth="1"/>
    <col min="8" max="8" width="2.42578125" customWidth="1"/>
    <col min="9" max="9" width="2.85546875" customWidth="1"/>
    <col min="11" max="11" width="13.28515625" customWidth="1"/>
    <col min="13" max="13" width="1.7109375" customWidth="1"/>
    <col min="17" max="17" width="9.140625" bestFit="1" customWidth="1"/>
  </cols>
  <sheetData>
    <row r="1" spans="1:17" x14ac:dyDescent="0.2">
      <c r="B1" s="112"/>
      <c r="C1" s="112"/>
      <c r="D1" s="112"/>
      <c r="E1" s="112"/>
      <c r="F1" s="112"/>
      <c r="G1" s="112"/>
    </row>
    <row r="2" spans="1:17" x14ac:dyDescent="0.2">
      <c r="A2" s="111" t="s">
        <v>16</v>
      </c>
      <c r="B2" s="111"/>
      <c r="C2" s="111"/>
      <c r="D2" s="111"/>
      <c r="E2" s="111"/>
      <c r="F2" s="111"/>
      <c r="G2" s="111"/>
    </row>
    <row r="3" spans="1:17" x14ac:dyDescent="0.2">
      <c r="A3" s="111"/>
      <c r="B3" s="111"/>
      <c r="C3" s="111"/>
      <c r="D3" s="111"/>
      <c r="E3" s="111"/>
      <c r="F3" s="111"/>
      <c r="G3" s="111"/>
      <c r="J3" s="113" t="s">
        <v>26</v>
      </c>
      <c r="K3" s="113"/>
      <c r="L3" s="113"/>
      <c r="M3" s="113"/>
      <c r="N3" s="113"/>
      <c r="O3" s="113"/>
      <c r="P3" s="113"/>
      <c r="Q3" s="113"/>
    </row>
    <row r="4" spans="1:17" x14ac:dyDescent="0.2">
      <c r="A4">
        <v>1</v>
      </c>
      <c r="B4" s="110" t="s">
        <v>7</v>
      </c>
      <c r="C4" s="110"/>
      <c r="D4" s="1">
        <v>3000</v>
      </c>
      <c r="N4" s="5"/>
      <c r="O4" s="6"/>
    </row>
    <row r="5" spans="1:17" x14ac:dyDescent="0.2">
      <c r="A5">
        <v>2</v>
      </c>
      <c r="B5" s="110" t="s">
        <v>0</v>
      </c>
      <c r="C5" s="110"/>
      <c r="D5" s="1">
        <v>2000</v>
      </c>
      <c r="J5" s="110" t="s">
        <v>7</v>
      </c>
      <c r="K5" s="110"/>
      <c r="L5" s="85"/>
      <c r="N5" s="5" t="s">
        <v>28</v>
      </c>
      <c r="O5" s="6"/>
      <c r="Q5" s="85"/>
    </row>
    <row r="6" spans="1:17" x14ac:dyDescent="0.2">
      <c r="A6">
        <v>3</v>
      </c>
      <c r="B6" s="110" t="s">
        <v>8</v>
      </c>
      <c r="C6" s="110"/>
      <c r="D6" s="1">
        <v>1000</v>
      </c>
      <c r="J6" s="110" t="s">
        <v>0</v>
      </c>
      <c r="K6" s="110"/>
      <c r="L6" s="85"/>
      <c r="N6" s="5"/>
      <c r="O6" s="6"/>
    </row>
    <row r="7" spans="1:17" x14ac:dyDescent="0.2">
      <c r="A7">
        <v>4</v>
      </c>
      <c r="B7" s="110" t="s">
        <v>9</v>
      </c>
      <c r="C7" s="110"/>
      <c r="D7" s="1">
        <v>7000</v>
      </c>
      <c r="J7" s="110" t="s">
        <v>8</v>
      </c>
      <c r="K7" s="110"/>
      <c r="L7" s="85"/>
      <c r="N7" s="5"/>
      <c r="O7" s="6"/>
    </row>
    <row r="8" spans="1:17" x14ac:dyDescent="0.2">
      <c r="A8">
        <v>5</v>
      </c>
      <c r="B8" s="110" t="s">
        <v>10</v>
      </c>
      <c r="C8" s="110"/>
      <c r="D8" s="1">
        <v>13000</v>
      </c>
      <c r="J8" s="110" t="s">
        <v>9</v>
      </c>
      <c r="K8" s="110"/>
      <c r="L8" s="85"/>
      <c r="N8" s="114" t="s">
        <v>1</v>
      </c>
      <c r="O8" s="115"/>
      <c r="P8" s="85"/>
    </row>
    <row r="9" spans="1:17" x14ac:dyDescent="0.2">
      <c r="A9">
        <v>6</v>
      </c>
      <c r="B9" s="110" t="s">
        <v>11</v>
      </c>
      <c r="C9" s="110"/>
      <c r="D9" s="1">
        <v>760</v>
      </c>
      <c r="J9" s="110" t="s">
        <v>10</v>
      </c>
      <c r="K9" s="110"/>
      <c r="L9" s="85"/>
      <c r="N9" s="114" t="s">
        <v>14</v>
      </c>
      <c r="O9" s="115"/>
      <c r="P9" s="85"/>
    </row>
    <row r="10" spans="1:17" ht="13.5" thickBot="1" x14ac:dyDescent="0.25">
      <c r="A10">
        <v>7</v>
      </c>
      <c r="B10" s="110" t="s">
        <v>12</v>
      </c>
      <c r="C10" s="110"/>
      <c r="D10" s="1">
        <v>100</v>
      </c>
      <c r="J10" s="110" t="s">
        <v>11</v>
      </c>
      <c r="K10" s="110"/>
      <c r="L10" s="85"/>
      <c r="N10" s="114" t="s">
        <v>15</v>
      </c>
      <c r="O10" s="115"/>
      <c r="P10" s="87"/>
      <c r="Q10" s="89">
        <f>SUM(P8:P10)</f>
        <v>0</v>
      </c>
    </row>
    <row r="11" spans="1:17" ht="14.25" thickTop="1" thickBot="1" x14ac:dyDescent="0.25">
      <c r="A11">
        <v>8</v>
      </c>
      <c r="B11" s="110" t="s">
        <v>1</v>
      </c>
      <c r="C11" s="110"/>
      <c r="D11" s="1">
        <v>3000</v>
      </c>
      <c r="J11" s="110" t="s">
        <v>12</v>
      </c>
      <c r="K11" s="110"/>
      <c r="L11" s="85"/>
      <c r="N11" s="114"/>
      <c r="O11" s="115"/>
      <c r="P11" s="46"/>
      <c r="Q11" s="47">
        <f>SUM(Q5:Q10)</f>
        <v>0</v>
      </c>
    </row>
    <row r="12" spans="1:17" ht="13.5" thickTop="1" x14ac:dyDescent="0.2">
      <c r="A12">
        <v>9</v>
      </c>
      <c r="B12" s="110" t="s">
        <v>13</v>
      </c>
      <c r="C12" s="110"/>
      <c r="D12" s="1">
        <v>300</v>
      </c>
      <c r="J12" s="110" t="s">
        <v>13</v>
      </c>
      <c r="K12" s="110"/>
      <c r="L12" s="85"/>
      <c r="N12" s="5"/>
      <c r="O12" s="6"/>
    </row>
    <row r="13" spans="1:17" x14ac:dyDescent="0.2">
      <c r="A13">
        <v>10</v>
      </c>
      <c r="B13" s="110" t="s">
        <v>14</v>
      </c>
      <c r="C13" s="110"/>
      <c r="D13" s="1">
        <v>800</v>
      </c>
      <c r="N13" s="5"/>
      <c r="O13" s="6"/>
    </row>
    <row r="14" spans="1:17" x14ac:dyDescent="0.2">
      <c r="A14">
        <v>11</v>
      </c>
      <c r="B14" s="110" t="s">
        <v>15</v>
      </c>
      <c r="C14" s="110"/>
      <c r="D14" s="1">
        <v>8000</v>
      </c>
      <c r="L14" s="90">
        <f>SUM(L5:L13)</f>
        <v>0</v>
      </c>
      <c r="Q14" s="90"/>
    </row>
    <row r="15" spans="1:17" x14ac:dyDescent="0.2">
      <c r="A15" s="111" t="s">
        <v>17</v>
      </c>
      <c r="B15" s="111"/>
      <c r="C15" s="111"/>
      <c r="D15" s="111"/>
      <c r="E15" s="111"/>
      <c r="F15" s="111"/>
      <c r="G15" s="111"/>
    </row>
    <row r="16" spans="1:17" x14ac:dyDescent="0.2">
      <c r="A16" s="111"/>
      <c r="B16" s="111"/>
      <c r="C16" s="111"/>
      <c r="D16" s="111"/>
      <c r="E16" s="111"/>
      <c r="F16" s="111"/>
      <c r="G16" s="111"/>
    </row>
    <row r="18" spans="1:6" x14ac:dyDescent="0.2">
      <c r="A18" t="s">
        <v>2</v>
      </c>
      <c r="B18" s="84"/>
      <c r="D18" t="s">
        <v>3</v>
      </c>
      <c r="F18" s="1"/>
    </row>
    <row r="19" spans="1:6" x14ac:dyDescent="0.2">
      <c r="A19" t="s">
        <v>4</v>
      </c>
      <c r="B19" s="84"/>
      <c r="D19" t="s">
        <v>5</v>
      </c>
      <c r="F19" s="1"/>
    </row>
    <row r="20" spans="1:6" x14ac:dyDescent="0.2">
      <c r="B20" s="2" t="s">
        <v>6</v>
      </c>
      <c r="C20" s="83">
        <f>B18-B19</f>
        <v>0</v>
      </c>
    </row>
  </sheetData>
  <mergeCells count="27">
    <mergeCell ref="B1:G1"/>
    <mergeCell ref="A2:G3"/>
    <mergeCell ref="J3:Q3"/>
    <mergeCell ref="B4:C4"/>
    <mergeCell ref="B5:C5"/>
    <mergeCell ref="J5:K5"/>
    <mergeCell ref="B6:C6"/>
    <mergeCell ref="J6:K6"/>
    <mergeCell ref="B7:C7"/>
    <mergeCell ref="J7:K7"/>
    <mergeCell ref="B8:C8"/>
    <mergeCell ref="J8:K8"/>
    <mergeCell ref="N8:O8"/>
    <mergeCell ref="B9:C9"/>
    <mergeCell ref="J9:K9"/>
    <mergeCell ref="N9:O9"/>
    <mergeCell ref="B10:C10"/>
    <mergeCell ref="J10:K10"/>
    <mergeCell ref="N10:O10"/>
    <mergeCell ref="B14:C14"/>
    <mergeCell ref="A15:G16"/>
    <mergeCell ref="B11:C11"/>
    <mergeCell ref="J11:K11"/>
    <mergeCell ref="N11:O11"/>
    <mergeCell ref="B12:C12"/>
    <mergeCell ref="J12:K12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21</vt:i4>
      </vt:variant>
    </vt:vector>
  </HeadingPairs>
  <TitlesOfParts>
    <vt:vector size="21" baseType="lpstr">
      <vt:lpstr>ΙΣΟΤ1</vt:lpstr>
      <vt:lpstr>Φύλλο1</vt:lpstr>
      <vt:lpstr>ΙΣΟΤ2</vt:lpstr>
      <vt:lpstr>Φύλλο2</vt:lpstr>
      <vt:lpstr>ΙΣΟΛ1</vt:lpstr>
      <vt:lpstr>Φύλλο3</vt:lpstr>
      <vt:lpstr>ΙΣΟΛ2</vt:lpstr>
      <vt:lpstr>Φύλλο4</vt:lpstr>
      <vt:lpstr>ΙΣΟΛ3</vt:lpstr>
      <vt:lpstr>Φύλλο5</vt:lpstr>
      <vt:lpstr>ΔΙΑΔ-ΙΣΟΛ</vt:lpstr>
      <vt:lpstr>ΕΓΓΡΑΦΕΣ1</vt:lpstr>
      <vt:lpstr>ΕΓΓΡΑΦΕΣ2</vt:lpstr>
      <vt:lpstr>ΕΓΓΡ-3</vt:lpstr>
      <vt:lpstr>ΕΓΓΡ-3-ΛΥΣΗ</vt:lpstr>
      <vt:lpstr>ΚΑΧ</vt:lpstr>
      <vt:lpstr>KAX-ΛΥΣΗ</vt:lpstr>
      <vt:lpstr>ΙΣΟΛ-ΚΑΧ-1</vt:lpstr>
      <vt:lpstr>ΛΥΣΗ</vt:lpstr>
      <vt:lpstr>ΙΣΟΛ-ΚΑΧ-2</vt:lpstr>
      <vt:lpstr>ΙΣΟΛ-ΚΑΧ-2-ΛΥΣΗ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DCD</dc:creator>
  <cp:lastModifiedBy>user</cp:lastModifiedBy>
  <dcterms:created xsi:type="dcterms:W3CDTF">2006-10-24T12:42:18Z</dcterms:created>
  <dcterms:modified xsi:type="dcterms:W3CDTF">2019-10-23T12:52:28Z</dcterms:modified>
</cp:coreProperties>
</file>