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bookViews>
    <workbookView xWindow="120" yWindow="120" windowWidth="9420" windowHeight="4455" firstSheet="2" activeTab="8"/>
  </bookViews>
  <sheets>
    <sheet name="ΕΙΣΑΓΩΓΗ" sheetId="23" r:id="rId1"/>
    <sheet name="ΜΕΡΙΣΜΟΣ" sheetId="25" r:id="rId2"/>
    <sheet name="KOIN1" sheetId="4" r:id="rId3"/>
    <sheet name="KOIN1-ΛΥΣΗ" sheetId="9" r:id="rId4"/>
    <sheet name="TOYOTA1" sheetId="1" r:id="rId5"/>
    <sheet name="TOYOTA1-ΛΥΣΗ" sheetId="7" r:id="rId6"/>
    <sheet name="TOYOTA1-ΛΥΣΗ1" sheetId="18" r:id="rId7"/>
    <sheet name="ΜΕΡΙΣΜΟΣ-ΕΓΛΣ" sheetId="24" r:id="rId8"/>
    <sheet name="ΜΕΡΙΣΜΟΣ-ΕΓΛΣ-ΛΥΣΗ" sheetId="22" r:id="rId9"/>
  </sheets>
  <calcPr calcId="144525"/>
</workbook>
</file>

<file path=xl/calcChain.xml><?xml version="1.0" encoding="utf-8"?>
<calcChain xmlns="http://schemas.openxmlformats.org/spreadsheetml/2006/main">
  <c r="O21" i="24" l="1"/>
  <c r="O20" i="24"/>
  <c r="O19" i="24"/>
  <c r="O18" i="24"/>
  <c r="O17" i="24"/>
  <c r="O16" i="24"/>
  <c r="O15" i="24"/>
  <c r="O5" i="22"/>
  <c r="O6" i="22"/>
  <c r="O25" i="22"/>
  <c r="O28" i="22"/>
  <c r="O7" i="22"/>
  <c r="O8" i="22"/>
  <c r="O9" i="22"/>
  <c r="O10" i="22"/>
  <c r="O11" i="22"/>
  <c r="O24" i="22"/>
  <c r="O26" i="22"/>
  <c r="O27" i="22"/>
  <c r="O16" i="22"/>
  <c r="O17" i="22"/>
  <c r="O18" i="22"/>
  <c r="O19" i="22"/>
  <c r="O20" i="22"/>
  <c r="O21" i="22"/>
  <c r="O15" i="22"/>
  <c r="H81" i="22"/>
  <c r="O12" i="22"/>
  <c r="B11" i="9"/>
  <c r="B5" i="7"/>
  <c r="C5" i="7"/>
  <c r="D5" i="7"/>
  <c r="E5" i="7"/>
  <c r="F2" i="7"/>
  <c r="B6" i="18"/>
  <c r="B8" i="18"/>
  <c r="B5" i="18"/>
  <c r="B7" i="18"/>
  <c r="C6" i="18"/>
  <c r="C8" i="18"/>
  <c r="C5" i="18"/>
  <c r="C7" i="18"/>
  <c r="D6" i="18"/>
  <c r="D8" i="18"/>
  <c r="D5" i="18"/>
  <c r="D7" i="18"/>
  <c r="E6" i="18"/>
  <c r="E8" i="18"/>
  <c r="E5" i="18"/>
  <c r="E7" i="18"/>
  <c r="F7" i="18"/>
  <c r="F9" i="18"/>
  <c r="B10" i="18"/>
  <c r="C10" i="18"/>
  <c r="D10" i="18"/>
  <c r="E10" i="18"/>
  <c r="F10" i="18"/>
  <c r="C11" i="18"/>
  <c r="E11" i="18"/>
  <c r="B12" i="18"/>
  <c r="C12" i="18"/>
  <c r="D12" i="18"/>
  <c r="E12" i="18"/>
  <c r="F12" i="18"/>
  <c r="F2" i="18"/>
  <c r="E9" i="18"/>
  <c r="F6" i="18"/>
  <c r="F8" i="18"/>
  <c r="E13" i="18"/>
  <c r="B9" i="18"/>
  <c r="B13" i="18"/>
  <c r="C9" i="18"/>
  <c r="C13" i="18"/>
  <c r="D9" i="18"/>
  <c r="D13" i="18"/>
  <c r="D11" i="18"/>
  <c r="B11" i="18"/>
  <c r="F11" i="18"/>
  <c r="F13" i="18"/>
</calcChain>
</file>

<file path=xl/sharedStrings.xml><?xml version="1.0" encoding="utf-8"?>
<sst xmlns="http://schemas.openxmlformats.org/spreadsheetml/2006/main" count="488" uniqueCount="227">
  <si>
    <t>STARLET</t>
  </si>
  <si>
    <t>CARINA</t>
  </si>
  <si>
    <t>COROLLA</t>
  </si>
  <si>
    <t>RAV4</t>
  </si>
  <si>
    <t>ΣΥΝΟΛΟ</t>
  </si>
  <si>
    <t>ΠΩΛΗΣΕΙΣ</t>
  </si>
  <si>
    <t>ΚΟΣΤΟΣ</t>
  </si>
  <si>
    <t>ΜΙΚΤΟ ΚΕΡΔΟΣ</t>
  </si>
  <si>
    <t>ΕΝΟΙΚΙΟ</t>
  </si>
  <si>
    <t>ΜΙΣΘΟΙ</t>
  </si>
  <si>
    <t>ΠΡΟΜΗΘΕΙΑ</t>
  </si>
  <si>
    <t>ΑΜΟΙΒΗ ΜΑΣ</t>
  </si>
  <si>
    <t>ΚΕΡΔΗ ΠΡΟ ΦΟΡΩΝ</t>
  </si>
  <si>
    <t>ΑΝΑΛΥΣΗ ΕΥΑΙΣΘΗΣΙΑΣ</t>
  </si>
  <si>
    <t>Α.Τί επίδραση θα έχει στα κέρδη μία αύξηση του ενοικίου κατά 50%.</t>
  </si>
  <si>
    <t>Β.Τί επίδραση θα έχει στα κέρδη μία μεταβολή των προμηθειών σε 5%.</t>
  </si>
  <si>
    <t>ΤΕΜΑΧΙΑ</t>
  </si>
  <si>
    <t>ΕΝΟΙΚΙΑ</t>
  </si>
  <si>
    <t>ΜΕΡΙΣΜΟΣ - ΚΟΣΤΟΛΟΓΗΣΗ</t>
  </si>
  <si>
    <t>ΑΣΚΗΣΗ</t>
  </si>
  <si>
    <t>Εχετε αναλάβει την διαχείριση μίας πολυκατοικίας Ζ.</t>
  </si>
  <si>
    <t>Αποτελείται από 5 διαμερίσματα Α,Β,Γ,Δ και Ε , με 30 τ.μ.,40,50,80 και 100τ.μ. αντιστοίχως.</t>
  </si>
  <si>
    <t>ΔΙΑΜ/ΤΑ</t>
  </si>
  <si>
    <t>Α</t>
  </si>
  <si>
    <t>Β</t>
  </si>
  <si>
    <t>Γ</t>
  </si>
  <si>
    <t>Δ</t>
  </si>
  <si>
    <t>Ε</t>
  </si>
  <si>
    <t>ΤΕΤ.ΜΕΤΡΑ</t>
  </si>
  <si>
    <t>ΑΤΟΜΑ</t>
  </si>
  <si>
    <t>ΠΕΤΡΕΛΑΙΟ</t>
  </si>
  <si>
    <t>Δ.Ε.Η.</t>
  </si>
  <si>
    <t>ΜΙΣΘΟΣ</t>
  </si>
  <si>
    <t>Στο Α διαμέρισμα κατοικούν 2 άτομα, στο Β κατοικούν 3,στό Γ κατοικούν 4 , στο Δ κατοικούν 4,και στο Ε κατοικούν 5 άτομα.</t>
  </si>
  <si>
    <t>ΤΙΜΗ ΑΓΟΡΑΣ</t>
  </si>
  <si>
    <t>ΤΙΜΗ ΠΩΛΗΣΗΣ</t>
  </si>
  <si>
    <t>% ΜΙΚΤΟΥ ΚΕΡΔΟΥΣ</t>
  </si>
  <si>
    <t>1. Να γίνει πίνακας κατανομής κοινοχρήστων.</t>
  </si>
  <si>
    <t>1. Πίνακας κατανομής κοινοχρήστων.</t>
  </si>
  <si>
    <t>Α. Αλλάξτε το F9 σε = 500000*1.5*12</t>
  </si>
  <si>
    <t>Β. Αλλάξτε το Β11,C11,D11, F11  σε = Β6*0.05, κ.ο.κ.</t>
  </si>
  <si>
    <t>ΑΜΟΙΒΕΣ &amp; ΕΞΟΔΑ ΠΡΟΣΩΠΙΚΟΥ</t>
  </si>
  <si>
    <t>ΕΞΟΔΑ ΛΕΙΤΟΥΡΓΙΑΣ ΠΑΡΑΓΩΓΗΣ</t>
  </si>
  <si>
    <t>60-00</t>
  </si>
  <si>
    <t>ΑΜΟΙΒΕΣ ΕΜΜΙΣΘΟΥ ΠΡΟΣΩΠΙΚΟΥ</t>
  </si>
  <si>
    <t>ΕΞΟΔΑ ΔΙΟΙΚΗΤΙΚΗΣ ΛΕΙΤΟΥΡΓΙΑΣ</t>
  </si>
  <si>
    <t>60-00-00</t>
  </si>
  <si>
    <t>ΤΑΚΤΙΚΕΣ ΑΠΟΔΟΧΕΣ ΕΜΜΙΣΘΟΥ ΠΡΟΣΩΠΙΚΟΥ</t>
  </si>
  <si>
    <t>ΕΞΟΔΑ ΛΕΙΤΟΥΡΓΙΑΣ ΔΙΑΘΕΣΗΣ</t>
  </si>
  <si>
    <t>60-00-01</t>
  </si>
  <si>
    <t>ΤΑΚΤΙΚΕΣ ΑΠΟΔΟΧΕΣ ΕΜΜΙΣΘΟΥ ΠΡΟΣΩΠΙΚΟΥ ΥΠΟΚ/ΤΟΣ</t>
  </si>
  <si>
    <t>ΕΞΟΔΑ ΧΡΗΜΑΤΟΟΙΚΟΝΟΜΙΚΗΣ ΛΕΙΤΟΥΡΓΙΑΣ</t>
  </si>
  <si>
    <t>60-01</t>
  </si>
  <si>
    <t>ΑΜΟΙΒΕΣ ΗΜΕΡΟΜΙΣΘΙΟΥ ΠΡΟΣΩΠΙΚΟΥ</t>
  </si>
  <si>
    <t>60-01-00</t>
  </si>
  <si>
    <t>ΤΑΚΤΙΚΕΣ ΑΠΟΔΟΧΕΣ ΗΜΕΡΟΜΙΣΘΙΟΥ ΠΡΟΣΩΠΙΚΟΥ</t>
  </si>
  <si>
    <t>60-03</t>
  </si>
  <si>
    <t>ΕΡΓΟΔΟΤΙΚΕΣ ΕΙΣΦΟΡΕΣ &amp; ΕΠΙΒΑΡΥΝΣΕΙΣ ΕΜΜΙΣΘΩΝ</t>
  </si>
  <si>
    <t>ΑΜΟΙΒΕΣ ΚΑΙ ΕΞΟΔΑ ΤΡΙΤΩΝ</t>
  </si>
  <si>
    <t>60-03-00</t>
  </si>
  <si>
    <t>ΕΡΓΟΔΟΤΙΚΕΣ ΕΙΣΦΟΡΕΣ ΙΚΑ ΜΙΣΘΩΤΩΝ</t>
  </si>
  <si>
    <t>ΠΑΡΟΧΕΣ ΤΡΙΤΩΝ</t>
  </si>
  <si>
    <t>60-03-02</t>
  </si>
  <si>
    <t>ΕΡΓΟΔΟΤΙΚΕΣ ΕΙΣΦΟΡΕΣ ΙΚΑ ΜΙΣΘΩΤΩΝ ΥΠΟΚ/ΤΟΣ</t>
  </si>
  <si>
    <t>ΦΟΡΟΙ-ΤΕΛΗ</t>
  </si>
  <si>
    <t>60-04</t>
  </si>
  <si>
    <t>ΕΡΓΟΔΟΤΙΚΕΣ ΕΙΣΦΟΡΕΣ &amp; ΕΠΙΒΑΡΥΝΣΕΙΣ ΗΜΕΡΟΜΙΣΘΙΩΝ</t>
  </si>
  <si>
    <t>ΔΙΑΦΟΡΑ ΕΞΟΔΑ</t>
  </si>
  <si>
    <t>60-04-00</t>
  </si>
  <si>
    <t>ΕΡΓΟΔΟΤΙΚΕΣ ΕΙΣΦΟΡΕΣ ΙΚΑ ΗΜΕΡΟΜΙΣΘΙΩΝ</t>
  </si>
  <si>
    <t>ΤΟΚΟΙ ΚΑΙ ΣΥΝΑΦΗ ΕΞΟΔΑ</t>
  </si>
  <si>
    <t>60-05</t>
  </si>
  <si>
    <t>ΑΠΟΖΗΜΙΩΣΕΙΣ ΑΠΟΛΥΣΕΩΣ</t>
  </si>
  <si>
    <t>ΑΠΟΣΒΕΣΕΙΣ ΠΑΓΙΩΝ</t>
  </si>
  <si>
    <t>60-05-00</t>
  </si>
  <si>
    <t>ΑΠΟΖΗΜΙΩΣΕΙΣ ΕΜΜΙΣΘΟΥ ΠΡΟΣΩΠΙΚΟΥ</t>
  </si>
  <si>
    <t>61-00</t>
  </si>
  <si>
    <t>ΑΜΟΙΒΕΣ ΚΑΙ ΕΞΟΔΑ ΕΛΕΥΘΕΡΩΝ ΕΠΑΓΓΕΛΜΑΤΙΩΝ</t>
  </si>
  <si>
    <t>61-00-00</t>
  </si>
  <si>
    <t>ΑΜΟΙΒΕΣ ΔΙΚΗΓΟΡΩΝ</t>
  </si>
  <si>
    <t>61-00-06</t>
  </si>
  <si>
    <t>ΑΜΟΙΒΕΣ ΛΟΓΙΣΤΩΝ</t>
  </si>
  <si>
    <t>61-00-99</t>
  </si>
  <si>
    <t>ΑΜΟΙΒΕΣ ΛΟΙΠΩΝ ΕΛΕΥΘΕΡΩΝ ΕΠΑΓΓΕΛΜΑΤΙΩΝ</t>
  </si>
  <si>
    <t>61-02</t>
  </si>
  <si>
    <t>ΛΟΙΠΕΣ ΠΡΟΜΗΘΕΙΕΣ ΤΡΙΤΩΝ</t>
  </si>
  <si>
    <t>61-02-01</t>
  </si>
  <si>
    <t>ΠΡΟΜΗΘΕΙΕΣ ΓΙΑ ΠΩΛΗΣΕΙΣ</t>
  </si>
  <si>
    <t>61-03</t>
  </si>
  <si>
    <t>ΕΠΕΞΕΡΓΑΣΙΕΣ ΑΠΟ ΤΡΙΤΟΥΣ</t>
  </si>
  <si>
    <t>61-03-01</t>
  </si>
  <si>
    <t>ΑΜΟΙΒΕΣ ΜΗΧΑΝΟΓΡΑΦΙΚΗΣ ΕΠΕΞΕΡΓΑΣΙΑΣ</t>
  </si>
  <si>
    <t>61-03-11</t>
  </si>
  <si>
    <t>ΑΜΟΙΒΕΣ ΜΗΧΑΝΟΓΡΑΦΙΚΗΣ ΕΠΕΞΕΡΓΑΣΙΑΣ ΥΠΟΚ/ΤΟΣ</t>
  </si>
  <si>
    <t>62-03</t>
  </si>
  <si>
    <t>ΤΗΛΕΠΙΚΟΙΝΩΝΙΕΣ</t>
  </si>
  <si>
    <t>62-03-00</t>
  </si>
  <si>
    <t>ΤΗΛΕΦΩΝΙΚΑ-ΤΗΛΕΓΡΑΦΙΚΑ</t>
  </si>
  <si>
    <t>62-03-02</t>
  </si>
  <si>
    <t>ΤΑΧΥΔΡΟΜΙΚΑ</t>
  </si>
  <si>
    <t>62-03-03</t>
  </si>
  <si>
    <t>ΔΙΑΦΟΡΑ ΕΞΟΔΑ ΤΗΛΕΠΙΚΟΙΝΩΝΙΩΝ ΜΕ 18%</t>
  </si>
  <si>
    <t>62-04</t>
  </si>
  <si>
    <t>62-04-01</t>
  </si>
  <si>
    <t>ΕΝΟΙΚΙΑ ΚΤΙΡΙΩΝ ΚΕΝΤΡΙΚΟΥ</t>
  </si>
  <si>
    <t>62-04-02</t>
  </si>
  <si>
    <t>ΕΝΟΙΚΙΑ ΚΤΙΡΙΩΝ ΥΠΟΚ/ΤΟΣ</t>
  </si>
  <si>
    <t>62-05</t>
  </si>
  <si>
    <t>ΑΣΦΑΛΙΣΤΡΑ</t>
  </si>
  <si>
    <t>62-05-00</t>
  </si>
  <si>
    <t>ΑΣΦΑΛΙΣΤΡΑ ΠΥΡΟΣ</t>
  </si>
  <si>
    <t>62-05-01</t>
  </si>
  <si>
    <t>ΑΣΦΑΛΙΣΤΡΑ ΜΕΤΑΦΟΡΙΚΩΝ ΜΕΣΩΝ</t>
  </si>
  <si>
    <t>62-07</t>
  </si>
  <si>
    <t>ΕΠΙΣΚΕΥΕΣ ΚΑΙ ΣΥΝΤΗΡΗΣΕΙΣ</t>
  </si>
  <si>
    <t>62-07-01</t>
  </si>
  <si>
    <t>ΕΠΙΣΚΕΥΕΣ ΚΑΙ ΣΥΝΤΗΡΗΣΕΙΣ ΚΤΙΡΙΩΝ-ΕΓΚΑΤ/ΣΕΩΝ</t>
  </si>
  <si>
    <t>62-07-02</t>
  </si>
  <si>
    <t>ΕΠΙΣΚΕΥΕΣ ΚΑΙ ΣΥΝΤΗΡΗΣΕΙΣ ΜΗΧΑΝΗΜΑΤΩΝ</t>
  </si>
  <si>
    <t>62-07-03</t>
  </si>
  <si>
    <t>ΕΠΙΣΚΕΥΕΣ ΚΑΙ ΣΥΝΤΗΡΗΣΕΙΣ ΜΕΤΑΦΟΡΙΚΩΝ ΜΕΣΩΝ</t>
  </si>
  <si>
    <t>62-07-04</t>
  </si>
  <si>
    <t>ΕΠΙΣΚΕΥΕΣ ΚΑΙ ΣΥΝΤΗΡΗΣΕΙΣ ΕΠΙΠΛΩΝ</t>
  </si>
  <si>
    <t>62-07-14</t>
  </si>
  <si>
    <t>ΕΠΙΣΚΕΥΕΣ ΚΑΙ ΣΥΝΤΗΡΗΣΕΙΣ ΕΠΙΠΛΩΝ ΥΠΟΚ/ΤΟΣ</t>
  </si>
  <si>
    <t>62-98</t>
  </si>
  <si>
    <t>ΛΟΙΠΕΣ ΠΑΡΟΧΕΣ ΤΡΙΤΩΝ</t>
  </si>
  <si>
    <t>62-98-00</t>
  </si>
  <si>
    <t>ΚΟΙΝΟΧΡΗΣΤΑ</t>
  </si>
  <si>
    <t>63-03</t>
  </si>
  <si>
    <t>ΦΟΡΟΙ-ΤΕΛΗ ΚΥΚΛΟΦΟΡΙΑΣ ΜΕΤΑΦ.ΜΕΣΩΝ</t>
  </si>
  <si>
    <t>63-03-01</t>
  </si>
  <si>
    <t>ΦΟΡΟΙ-ΤΕΛΗ ΚΥΚΛΟΦΟΡΙΑΣ ΦΟΡΤΗΓΩΝ ΑΥΤ/ΤΩΝ</t>
  </si>
  <si>
    <t>63-04</t>
  </si>
  <si>
    <t>ΔΗΜΟΤΙΚΟΙ ΦΟΡΟΙ-ΤΕΛΗ</t>
  </si>
  <si>
    <t>63-04-00</t>
  </si>
  <si>
    <t>ΔΗΜΟΤΙΚΑ ΤΕΛΗ ΚΑΘΑΡ.-ΦΩΤΙΣΜΟΥ</t>
  </si>
  <si>
    <t>63-98</t>
  </si>
  <si>
    <t>ΔΙΑΦΟΡΟΙ ΦΟΡΟΙ-ΤΕΛΗ</t>
  </si>
  <si>
    <t>63-98-00</t>
  </si>
  <si>
    <t>ΧΑΡΤΟΣΗΜΟ ΜΙΣΘΩΜΑΤΩΝ</t>
  </si>
  <si>
    <t>64-00</t>
  </si>
  <si>
    <t>ΕΞΟΔΑ ΜΕΤΑΦΟΡΩΝ</t>
  </si>
  <si>
    <t>64-00-00</t>
  </si>
  <si>
    <t>ΕΞΟΔΑ ΚΙΝΗΣΗΣ ΜΕΤΑΦΟΡΩΝ ΜΕ ΙΔΙΑ ΜΕΤΑΦ.ΜΕΣΑ</t>
  </si>
  <si>
    <t>64-00-03</t>
  </si>
  <si>
    <t>ΕΞΟΔΑ ΜΕΤΑΦΟΡΙΚΩΝ ΜΕ ΜΕΣΑ ΤΡΙΤΩΝ</t>
  </si>
  <si>
    <t>64-01</t>
  </si>
  <si>
    <t>ΕΞΟΔΑ ΤΑΞΙΔΙΩΝ</t>
  </si>
  <si>
    <t>64-01-00</t>
  </si>
  <si>
    <t>ΕΞΟΔΑ ΤΑΞΙΔΙΩΝ ΕΞΩΤΕΡΙΚΟΥ</t>
  </si>
  <si>
    <t>64-01-01</t>
  </si>
  <si>
    <t>ΕΞΟΔΑ ΤΑΞΙΔΙΩΝ ΕΣΩΤΕΡΙΚΟΥ</t>
  </si>
  <si>
    <t>64-02</t>
  </si>
  <si>
    <t>ΕΞΟΔΑ ΠΡΟΒΟΛΗΣ ΚΑΙ ΔΙΑΦΗΜΙΣΗΣ</t>
  </si>
  <si>
    <t>64-02-00</t>
  </si>
  <si>
    <t>64-05</t>
  </si>
  <si>
    <t>ΣΥΝΔΡΟΜΕΣ - ΕΙΣΦΟΡΕΣ</t>
  </si>
  <si>
    <t>64-05-01</t>
  </si>
  <si>
    <t>ΣΥΝΔΡΟΜΕΣ - ΕΙΣΦΟΡΕΣ ΣΕ ΕΠΑΓΓΕΛΜΑΤΙΚΟΥΣ ΟΡΓ/ΜΟΥΣ</t>
  </si>
  <si>
    <t>64-07</t>
  </si>
  <si>
    <t>ΕΝΤΥΠΑ ΚΑΙ ΓΡΑΦΙΚΗ ΥΛΗ</t>
  </si>
  <si>
    <t>64-07-00</t>
  </si>
  <si>
    <t>64-07-13</t>
  </si>
  <si>
    <t>ΕΝΤΥΠΑ ΚΑΙ ΓΡΑΦΙΚΗ ΥΛΗ ΥΠΟΚΑΤΑΣΤΗΜΑΤΟΣ</t>
  </si>
  <si>
    <t>64-08</t>
  </si>
  <si>
    <t>ΥΛΙΚΑ ΑΜΕΣΗΣ ΑΝΑΛΩΣΗΣ</t>
  </si>
  <si>
    <t>64-08-00</t>
  </si>
  <si>
    <t>ΚΑΥΣΙΜΑ ΚΑΙ ΛΟΙΠΑ ΥΛΙΚΑ ΘΕΡΜΑΝΣΗΣ</t>
  </si>
  <si>
    <t>64-08-01</t>
  </si>
  <si>
    <t>ΥΛΙΚΑ ΚΑΘΑΡΙΟΤΗΤΑΣ</t>
  </si>
  <si>
    <t>64-09</t>
  </si>
  <si>
    <t>ΕΞΟΔΑ ΔΗΜΟΣΙΕΥΣΕΩΝ</t>
  </si>
  <si>
    <t>64-09-00</t>
  </si>
  <si>
    <t>ΔΗΜΟΣΙΕΥΣΕΙΣ - ΦΕΚ</t>
  </si>
  <si>
    <t>65-06</t>
  </si>
  <si>
    <t>ΤΟΚΟΙ ΚΑΙ  ΕΞΟΔΑ ΛΟΙΠΩΝ ΒΡΑΧ/Ν ΥΠΟΧΡΕΩΣΕΩΝ</t>
  </si>
  <si>
    <t>65-06-01</t>
  </si>
  <si>
    <t>ΤΟΚΟΙ ΚΑΙ  ΕΞΟΔΑ ΛΟΙΠΩΝ ΒΡΑΧ/Ν ΥΠΟΧΡΕΩΣΕΩΝ Χ.ΦΠΑ</t>
  </si>
  <si>
    <t>66-03</t>
  </si>
  <si>
    <t>ΑΠΟΣΒΕΣΕΙΣ ΜΕΤΑΦΟΡΙΚΩΝ ΜΕΣΩΝ</t>
  </si>
  <si>
    <t>66-03-01</t>
  </si>
  <si>
    <t>ΑΠΟΣΒΕΣΕΙΣ ΕΠΙΒΑΤΗΓΩΝ ΑΥΤ/ΤΩΝ</t>
  </si>
  <si>
    <t>66-03-02</t>
  </si>
  <si>
    <t>ΑΠΟΣΒΕΣΕΙΣ ΦΟΡΤΗΓΩΝ ΑΥΤ/ΤΩΝ</t>
  </si>
  <si>
    <t>66-04</t>
  </si>
  <si>
    <t>ΑΠΟΣΒΕΣΕΙΣ ΕΠΙΠΛΩΝ-ΛΟΙΠΟΥ ΕΞΟΠΛΙΣΜΟΥ</t>
  </si>
  <si>
    <t>66-04-00</t>
  </si>
  <si>
    <t>ΑΠΟΣΒΕΣΕΙΣ ΕΠΙΠΛΩΝ</t>
  </si>
  <si>
    <t>66-04-02</t>
  </si>
  <si>
    <t>ΑΠΟΣΒΕΣΕΙΣ ΜΗΧΑΝΩΝ ΓΡΑΦΕΙΟΥ</t>
  </si>
  <si>
    <t>66-04-03</t>
  </si>
  <si>
    <t>ΑΠΟΣΒΕΣΕΙΣ Η/Υ</t>
  </si>
  <si>
    <t>66-04-08</t>
  </si>
  <si>
    <t>ΑΠΟΣΒΕΣΕΙΣ ΕΞΟΠΛΙΣΜΟΥ ΤΗΛΕΠΙΚΟΙΝΩΝΙΩΝ</t>
  </si>
  <si>
    <t>ΓΕΙΑ ΣΑΣ</t>
  </si>
  <si>
    <t>ΕΠΙΛΥΟΥΜΕ ΤΟ ΦΥΛΛΟ ΚΟΙΝ1 (20')</t>
  </si>
  <si>
    <t>ΕΠΙΛΥΟΥΜΕ ΤΟ ΦΥΛΛΟ ΤΟΥΟΤΑ1 (20')</t>
  </si>
  <si>
    <t>ΕΠΙΛΥΟΥΜΕ ΤΟ ΦΥΛΛΟ ΟΜΟ1 (20')</t>
  </si>
  <si>
    <t>ΕΛΕΓΧΟΣ</t>
  </si>
  <si>
    <t>ΤΕΛΟΣ ΕΡΓΑΣΤΗΡΙΟΥ</t>
  </si>
  <si>
    <t>Συνιστούμε την μελέτη των ΦΥΛΛΩΝ που λύσαμε, στο σπίτι.</t>
  </si>
  <si>
    <t>80-02-00</t>
  </si>
  <si>
    <t>80-02-02</t>
  </si>
  <si>
    <t>80-02-03</t>
  </si>
  <si>
    <t>80-02-06</t>
  </si>
  <si>
    <t>Δίδονται οι κωδικοί του ΕΓΛΣ με τις ετήσιες δαπάνες τους.</t>
  </si>
  <si>
    <t>κάθε λειτουργίας στα κελιά Ο24..Ο27</t>
  </si>
  <si>
    <t>1. Να ευρεθούν τα έξοδα στα κελιά Ο5..Ο11.</t>
  </si>
  <si>
    <t>2. Κατόπιν με βάση τα ποσοστά μερισμού να ευρεθούν τα έξοδα</t>
  </si>
  <si>
    <t>ΕΠΙΛΥΟΥΜΕ ΤΟ ΦΥΛΛΟ ΜΕΡΙΣΜΟΣ-ΕΓΛΣ (20')</t>
  </si>
  <si>
    <t>Τέσσερα άτομα αποφάσισαν να συνεταιρισθούν.</t>
  </si>
  <si>
    <t>Ο καθένας συνεισέφερε τα εξής ποσά :</t>
  </si>
  <si>
    <t>Α =</t>
  </si>
  <si>
    <t>Β =</t>
  </si>
  <si>
    <t>Γ =</t>
  </si>
  <si>
    <t>Δ =</t>
  </si>
  <si>
    <t>Στο τέλος του 1ου έτους η εταιρία πραγματοποίησε κέρδη :</t>
  </si>
  <si>
    <t>Ποιο είναι το κέρδος κάθε συνεταίρου ;</t>
  </si>
  <si>
    <t>Τρία άτομα αποφάσισαν να συνεταιρισθούν.</t>
  </si>
  <si>
    <t>Ο Α. ο οποίο εκτελεί και καθήκοντα διαχειριστή της εταιρίας, δικαιούται 10% επιπλέον επί των κερδών.</t>
  </si>
  <si>
    <t>ΕΠΙΛΥΟΥΜΕ ΤΟ ΦΥΛΛΟ ΜΕΡΙΣΜΟΣ (10')</t>
  </si>
  <si>
    <r>
      <t>ΜΕΡΙΣΜΟΙ</t>
    </r>
    <r>
      <rPr>
        <sz val="10"/>
        <rFont val="Arial Greek"/>
        <charset val="161"/>
      </rPr>
      <t xml:space="preserve"> ----&gt; ΣΕΛ. 135 - 137  ΣΤΙΣ ΣΗΜΕΙΩΣΕΙΣ</t>
    </r>
  </si>
  <si>
    <r>
      <t xml:space="preserve">Τα έξοδα πετρελαίου(1,000 </t>
    </r>
    <r>
      <rPr>
        <sz val="11"/>
        <rFont val="Arial"/>
        <family val="2"/>
        <charset val="161"/>
      </rPr>
      <t>€</t>
    </r>
    <r>
      <rPr>
        <sz val="11"/>
        <rFont val="Arial Greek"/>
        <charset val="161"/>
      </rPr>
      <t>) κατανέμονται ανάλογα με τα τ.μ. του κάθε διαμερίσματος,τα έξοδα της Δ.Ε.Η.(500 €) ανάλογα με τον αριθμό των ενοίκων του κάθε διαμερίσματος,και ο μισθός της καθαρίστριας(600 €)επιβαρύνει με το ίδιο ποσό(ισομερώς) κάθε διαμέρισμα.</t>
    </r>
  </si>
  <si>
    <r>
      <t>Ζήτησε η επιχείρηση από εσάς να συντάξετε πίνακα αποτελεσμάτων συνολικό και για κάθε μοντέλο, στον οποίο να συμπεριλάβετε και την δική σας αμοιβή των 1,000</t>
    </r>
    <r>
      <rPr>
        <sz val="11"/>
        <rFont val="Arial"/>
        <family val="2"/>
        <charset val="161"/>
      </rPr>
      <t>€</t>
    </r>
    <r>
      <rPr>
        <sz val="11"/>
        <rFont val="Arial"/>
        <family val="2"/>
      </rPr>
      <t>., με όποιο τρόπο εσείς επιθυμείτε.</t>
    </r>
  </si>
  <si>
    <r>
      <t>1)</t>
    </r>
    <r>
      <rPr>
        <sz val="11"/>
        <rFont val="Arial"/>
        <family val="2"/>
      </rPr>
      <t xml:space="preserve"> Η επιχείρηση ΤΟΥΟΤΑ στην Κοζάνη το έτος 2005 πούλησε 10 μοντέλα STARLET, 8 μοντέλα AVENCIS, 8 COROLLA  και 20 μοντέλα RAV4, με αντίστοιχες τιμές πώλησης 12,000 €, 18,000€ , 15,000€ και 30,000 €. Η επιχείρηση κερδίζει 10%,15%,20% και 15% αντίστοιχα από το κάθε μοντέλο επί της τιμής πώλησης(Mark up).Έχει ενοίκιο 5,000€ . μηνιαίως, το οποίο επιμερίζεται ανάλογα με τον αριθμό των πωλουμένων μοντέλων. Απασχολεί 2 πωλητές(έναν υπεύθυνο για τα CARINA-COROLLA και έναν για τα ΣTARLET-RAV4) τους οποίους αμείβει με βασικό μηνιαίο μισθό 1,200 €.  και με προμήθεια επί των πωλήσεων 2% για κάθε αυτοκίνητο.</t>
    </r>
  </si>
  <si>
    <t>AVENCIS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</si>
</sst>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6" x14ac:knownFonts="1">
    <font>
      <sz val="10"/>
      <name val="Arial Greek"/>
      <charset val="161"/>
    </font>
    <font>
      <b/>
      <sz val="10"/>
      <name val="Arial Greek"/>
      <charset val="161"/>
    </font>
    <font>
      <b/>
      <sz val="10"/>
      <name val="Arial Greek"/>
      <charset val="161"/>
    </font>
    <font>
      <b/>
      <sz val="11"/>
      <name val="Arial Greek"/>
      <charset val="161"/>
    </font>
    <font>
      <b/>
      <i/>
      <u/>
      <sz val="10"/>
      <name val="Arial Greek"/>
      <family val="2"/>
      <charset val="161"/>
    </font>
    <font>
      <b/>
      <u/>
      <sz val="10"/>
      <name val="Arial Greek"/>
      <family val="2"/>
      <charset val="161"/>
    </font>
    <font>
      <b/>
      <u/>
      <sz val="10"/>
      <name val="Arial Greek"/>
      <charset val="161"/>
    </font>
    <font>
      <sz val="10"/>
      <name val="Arial Greek"/>
      <charset val="161"/>
    </font>
    <font>
      <b/>
      <i/>
      <u/>
      <sz val="11"/>
      <name val="Arial"/>
      <family val="2"/>
    </font>
    <font>
      <sz val="11"/>
      <name val="Arial"/>
      <family val="2"/>
    </font>
    <font>
      <sz val="11"/>
      <name val="Arial Greek"/>
      <charset val="161"/>
    </font>
    <font>
      <u/>
      <sz val="11"/>
      <name val="Arial Greek"/>
      <charset val="161"/>
    </font>
    <font>
      <sz val="10"/>
      <color indexed="10"/>
      <name val="Arial Greek"/>
      <charset val="161"/>
    </font>
    <font>
      <sz val="12"/>
      <name val="Arial Greek"/>
      <charset val="161"/>
    </font>
    <font>
      <sz val="8"/>
      <name val="Arial Greek"/>
      <charset val="161"/>
    </font>
    <font>
      <sz val="1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3" fontId="0" fillId="0" borderId="0" xfId="0" applyNumberFormat="1" applyFill="1" applyBorder="1" applyAlignment="1"/>
    <xf numFmtId="3" fontId="0" fillId="0" borderId="1" xfId="0" applyNumberFormat="1" applyFill="1" applyBorder="1" applyAlignment="1"/>
    <xf numFmtId="0" fontId="0" fillId="0" borderId="0" xfId="0" quotePrefix="1" applyAlignment="1">
      <alignment horizontal="left"/>
    </xf>
    <xf numFmtId="9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49" fontId="0" fillId="0" borderId="0" xfId="0" applyNumberFormat="1"/>
    <xf numFmtId="0" fontId="2" fillId="2" borderId="3" xfId="0" applyFont="1" applyFill="1" applyBorder="1" applyAlignment="1">
      <alignment horizontal="center"/>
    </xf>
    <xf numFmtId="3" fontId="0" fillId="2" borderId="3" xfId="0" applyNumberFormat="1" applyFill="1" applyBorder="1" applyAlignment="1"/>
    <xf numFmtId="0" fontId="0" fillId="0" borderId="0" xfId="0" applyFill="1" applyBorder="1"/>
    <xf numFmtId="0" fontId="2" fillId="3" borderId="3" xfId="0" applyFont="1" applyFill="1" applyBorder="1" applyAlignment="1">
      <alignment horizontal="center"/>
    </xf>
    <xf numFmtId="3" fontId="0" fillId="3" borderId="3" xfId="0" applyNumberFormat="1" applyFill="1" applyBorder="1" applyAlignment="1"/>
    <xf numFmtId="0" fontId="0" fillId="0" borderId="0" xfId="0" applyFill="1"/>
    <xf numFmtId="0" fontId="0" fillId="4" borderId="0" xfId="0" applyFill="1"/>
    <xf numFmtId="0" fontId="13" fillId="0" borderId="0" xfId="0" applyFont="1"/>
    <xf numFmtId="0" fontId="13" fillId="4" borderId="0" xfId="0" applyFont="1" applyFill="1"/>
    <xf numFmtId="0" fontId="14" fillId="0" borderId="0" xfId="0" applyFont="1"/>
    <xf numFmtId="4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4" borderId="3" xfId="0" applyFill="1" applyBorder="1"/>
    <xf numFmtId="0" fontId="1" fillId="4" borderId="3" xfId="0" applyFont="1" applyFill="1" applyBorder="1"/>
    <xf numFmtId="0" fontId="0" fillId="3" borderId="3" xfId="0" applyFill="1" applyBorder="1"/>
    <xf numFmtId="0" fontId="1" fillId="3" borderId="3" xfId="0" applyFont="1" applyFill="1" applyBorder="1"/>
    <xf numFmtId="164" fontId="0" fillId="0" borderId="0" xfId="0" applyNumberFormat="1"/>
    <xf numFmtId="0" fontId="0" fillId="5" borderId="4" xfId="0" applyFill="1" applyBorder="1"/>
    <xf numFmtId="0" fontId="0" fillId="4" borderId="4" xfId="0" applyFill="1" applyBorder="1"/>
    <xf numFmtId="3" fontId="0" fillId="5" borderId="3" xfId="0" applyNumberForma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6" borderId="3" xfId="0" applyNumberFormat="1" applyFill="1" applyBorder="1"/>
    <xf numFmtId="3" fontId="0" fillId="3" borderId="0" xfId="0" applyNumberFormat="1" applyFill="1" applyAlignment="1">
      <alignment horizontal="center"/>
    </xf>
    <xf numFmtId="3" fontId="0" fillId="2" borderId="0" xfId="0" applyNumberFormat="1" applyFill="1" applyBorder="1" applyAlignment="1"/>
    <xf numFmtId="3" fontId="0" fillId="2" borderId="3" xfId="0" applyNumberFormat="1" applyFill="1" applyBorder="1"/>
    <xf numFmtId="3" fontId="1" fillId="2" borderId="3" xfId="0" applyNumberFormat="1" applyFont="1" applyFill="1" applyBorder="1"/>
    <xf numFmtId="3" fontId="0" fillId="7" borderId="3" xfId="0" applyNumberFormat="1" applyFill="1" applyBorder="1"/>
    <xf numFmtId="3" fontId="1" fillId="7" borderId="3" xfId="0" applyNumberFormat="1" applyFont="1" applyFill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8" sqref="G8"/>
    </sheetView>
  </sheetViews>
  <sheetFormatPr defaultRowHeight="15" x14ac:dyDescent="0.2"/>
  <cols>
    <col min="1" max="16384" width="9.140625" style="28"/>
  </cols>
  <sheetData>
    <row r="1" spans="1:3" x14ac:dyDescent="0.2">
      <c r="A1" s="27" t="s">
        <v>195</v>
      </c>
    </row>
    <row r="2" spans="1:3" x14ac:dyDescent="0.2">
      <c r="A2" s="26"/>
    </row>
    <row r="4" spans="1:3" x14ac:dyDescent="0.2">
      <c r="A4" s="19" t="s">
        <v>222</v>
      </c>
    </row>
    <row r="5" spans="1:3" x14ac:dyDescent="0.2">
      <c r="A5" t="s">
        <v>221</v>
      </c>
    </row>
    <row r="6" spans="1:3" x14ac:dyDescent="0.2">
      <c r="A6" t="s">
        <v>196</v>
      </c>
    </row>
    <row r="7" spans="1:3" x14ac:dyDescent="0.2">
      <c r="A7" t="s">
        <v>197</v>
      </c>
    </row>
    <row r="8" spans="1:3" x14ac:dyDescent="0.2">
      <c r="A8" t="s">
        <v>198</v>
      </c>
    </row>
    <row r="9" spans="1:3" x14ac:dyDescent="0.2">
      <c r="A9" t="s">
        <v>210</v>
      </c>
    </row>
    <row r="10" spans="1:3" x14ac:dyDescent="0.2">
      <c r="A10"/>
    </row>
    <row r="11" spans="1:3" x14ac:dyDescent="0.2">
      <c r="A11" t="s">
        <v>199</v>
      </c>
    </row>
    <row r="12" spans="1:3" x14ac:dyDescent="0.2">
      <c r="A12" s="27" t="s">
        <v>200</v>
      </c>
      <c r="B12" s="29"/>
      <c r="C12" s="29"/>
    </row>
    <row r="13" spans="1:3" x14ac:dyDescent="0.2">
      <c r="A13" s="19" t="s">
        <v>201</v>
      </c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25" sqref="D25"/>
    </sheetView>
  </sheetViews>
  <sheetFormatPr defaultRowHeight="12.75" x14ac:dyDescent="0.2"/>
  <cols>
    <col min="2" max="2" width="10.7109375" bestFit="1" customWidth="1"/>
  </cols>
  <sheetData>
    <row r="1" spans="1:7" x14ac:dyDescent="0.2">
      <c r="A1" t="s">
        <v>211</v>
      </c>
    </row>
    <row r="2" spans="1:7" x14ac:dyDescent="0.2">
      <c r="A2" t="s">
        <v>212</v>
      </c>
    </row>
    <row r="3" spans="1:7" x14ac:dyDescent="0.2">
      <c r="A3" t="s">
        <v>213</v>
      </c>
      <c r="B3" s="37">
        <v>450000</v>
      </c>
    </row>
    <row r="4" spans="1:7" x14ac:dyDescent="0.2">
      <c r="A4" t="s">
        <v>214</v>
      </c>
      <c r="B4" s="37">
        <v>500000</v>
      </c>
    </row>
    <row r="5" spans="1:7" x14ac:dyDescent="0.2">
      <c r="A5" t="s">
        <v>215</v>
      </c>
      <c r="B5" s="37">
        <v>700000</v>
      </c>
    </row>
    <row r="6" spans="1:7" x14ac:dyDescent="0.2">
      <c r="A6" t="s">
        <v>216</v>
      </c>
      <c r="B6" s="37">
        <v>850000</v>
      </c>
    </row>
    <row r="7" spans="1:7" x14ac:dyDescent="0.2">
      <c r="A7" t="s">
        <v>217</v>
      </c>
      <c r="G7" s="37">
        <v>400000</v>
      </c>
    </row>
    <row r="8" spans="1:7" ht="13.5" thickBot="1" x14ac:dyDescent="0.25">
      <c r="A8" t="s">
        <v>218</v>
      </c>
    </row>
    <row r="9" spans="1:7" ht="14.25" thickTop="1" thickBot="1" x14ac:dyDescent="0.25">
      <c r="A9" s="38" t="s">
        <v>213</v>
      </c>
      <c r="B9" s="39"/>
    </row>
    <row r="10" spans="1:7" ht="14.25" thickTop="1" thickBot="1" x14ac:dyDescent="0.25">
      <c r="A10" s="38" t="s">
        <v>214</v>
      </c>
      <c r="B10" s="39"/>
    </row>
    <row r="11" spans="1:7" ht="14.25" thickTop="1" thickBot="1" x14ac:dyDescent="0.25">
      <c r="A11" s="38" t="s">
        <v>215</v>
      </c>
      <c r="B11" s="39"/>
    </row>
    <row r="12" spans="1:7" ht="14.25" thickTop="1" thickBot="1" x14ac:dyDescent="0.25">
      <c r="A12" s="38" t="s">
        <v>216</v>
      </c>
      <c r="B12" s="39"/>
    </row>
    <row r="13" spans="1:7" ht="13.5" thickTop="1" x14ac:dyDescent="0.2"/>
    <row r="15" spans="1:7" x14ac:dyDescent="0.2">
      <c r="A15" t="s">
        <v>219</v>
      </c>
    </row>
    <row r="16" spans="1:7" x14ac:dyDescent="0.2">
      <c r="A16" t="s">
        <v>212</v>
      </c>
    </row>
    <row r="17" spans="1:7" x14ac:dyDescent="0.2">
      <c r="A17" t="s">
        <v>213</v>
      </c>
      <c r="B17" s="37">
        <v>1500000</v>
      </c>
    </row>
    <row r="18" spans="1:7" x14ac:dyDescent="0.2">
      <c r="A18" t="s">
        <v>214</v>
      </c>
      <c r="B18" s="37">
        <v>1200000</v>
      </c>
    </row>
    <row r="19" spans="1:7" x14ac:dyDescent="0.2">
      <c r="A19" t="s">
        <v>215</v>
      </c>
      <c r="B19" s="37">
        <v>8000000</v>
      </c>
    </row>
    <row r="20" spans="1:7" x14ac:dyDescent="0.2">
      <c r="A20" t="s">
        <v>217</v>
      </c>
      <c r="G20" s="37">
        <v>900000</v>
      </c>
    </row>
    <row r="21" spans="1:7" x14ac:dyDescent="0.2">
      <c r="A21" t="s">
        <v>220</v>
      </c>
      <c r="G21" s="37"/>
    </row>
    <row r="22" spans="1:7" x14ac:dyDescent="0.2">
      <c r="A22" t="s">
        <v>218</v>
      </c>
    </row>
    <row r="23" spans="1:7" ht="13.5" thickBot="1" x14ac:dyDescent="0.25"/>
    <row r="24" spans="1:7" ht="14.25" thickTop="1" thickBot="1" x14ac:dyDescent="0.25">
      <c r="A24" s="38" t="s">
        <v>213</v>
      </c>
      <c r="B24" s="39"/>
    </row>
    <row r="25" spans="1:7" ht="14.25" thickTop="1" thickBot="1" x14ac:dyDescent="0.25">
      <c r="A25" s="38" t="s">
        <v>214</v>
      </c>
      <c r="B25" s="39"/>
    </row>
    <row r="26" spans="1:7" ht="14.25" thickTop="1" thickBot="1" x14ac:dyDescent="0.25">
      <c r="A26" s="38" t="s">
        <v>215</v>
      </c>
      <c r="B26" s="39"/>
    </row>
    <row r="27" spans="1:7" ht="13.5" thickTop="1" x14ac:dyDescent="0.2"/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I17"/>
  <sheetViews>
    <sheetView topLeftCell="A7" workbookViewId="0">
      <selection activeCell="B14" sqref="B14:B16"/>
    </sheetView>
  </sheetViews>
  <sheetFormatPr defaultRowHeight="12.75" x14ac:dyDescent="0.2"/>
  <cols>
    <col min="1" max="1" width="11.42578125" customWidth="1"/>
  </cols>
  <sheetData>
    <row r="1" spans="1:9" x14ac:dyDescent="0.2">
      <c r="A1" s="9" t="s">
        <v>18</v>
      </c>
    </row>
    <row r="3" spans="1:9" x14ac:dyDescent="0.2">
      <c r="A3" s="9" t="s">
        <v>19</v>
      </c>
    </row>
    <row r="4" spans="1:9" ht="15.95" customHeight="1" x14ac:dyDescent="0.2">
      <c r="A4" s="54" t="s">
        <v>20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5" t="s">
        <v>21</v>
      </c>
      <c r="B5" s="54"/>
      <c r="C5" s="54"/>
      <c r="D5" s="54"/>
      <c r="E5" s="54"/>
      <c r="F5" s="54"/>
      <c r="G5" s="54"/>
      <c r="H5" s="54"/>
      <c r="I5" s="54"/>
    </row>
    <row r="6" spans="1:9" ht="30" customHeight="1" x14ac:dyDescent="0.2">
      <c r="A6" s="56" t="s">
        <v>33</v>
      </c>
      <c r="B6" s="51"/>
      <c r="C6" s="51"/>
      <c r="D6" s="51"/>
      <c r="E6" s="51"/>
      <c r="F6" s="51"/>
      <c r="G6" s="51"/>
      <c r="H6" s="51"/>
      <c r="I6" s="51"/>
    </row>
    <row r="7" spans="1:9" ht="60" customHeight="1" x14ac:dyDescent="0.2">
      <c r="A7" s="51" t="s">
        <v>223</v>
      </c>
      <c r="B7" s="51"/>
      <c r="C7" s="51"/>
      <c r="D7" s="51"/>
      <c r="E7" s="51"/>
      <c r="F7" s="51"/>
      <c r="G7" s="51"/>
      <c r="H7" s="51"/>
      <c r="I7" s="51"/>
    </row>
    <row r="8" spans="1:9" ht="15.95" customHeight="1" x14ac:dyDescent="0.2">
      <c r="A8" s="52" t="s">
        <v>37</v>
      </c>
      <c r="B8" s="53"/>
      <c r="C8" s="53"/>
      <c r="D8" s="53"/>
      <c r="E8" s="53"/>
      <c r="F8" s="53"/>
      <c r="G8" s="53"/>
      <c r="H8" s="53"/>
      <c r="I8" s="53"/>
    </row>
    <row r="11" spans="1:9" x14ac:dyDescent="0.2">
      <c r="A11" t="s">
        <v>22</v>
      </c>
      <c r="C11" s="8" t="s">
        <v>23</v>
      </c>
      <c r="D11" s="8" t="s">
        <v>24</v>
      </c>
      <c r="E11" s="8" t="s">
        <v>25</v>
      </c>
      <c r="F11" s="8" t="s">
        <v>26</v>
      </c>
      <c r="G11" s="8" t="s">
        <v>27</v>
      </c>
      <c r="H11" s="11" t="s">
        <v>4</v>
      </c>
    </row>
    <row r="12" spans="1:9" x14ac:dyDescent="0.2">
      <c r="A12" t="s">
        <v>28</v>
      </c>
      <c r="C12" s="10">
        <v>30</v>
      </c>
      <c r="D12" s="10">
        <v>40</v>
      </c>
      <c r="E12" s="10">
        <v>50</v>
      </c>
      <c r="F12" s="10">
        <v>80</v>
      </c>
      <c r="G12" s="10">
        <v>100</v>
      </c>
      <c r="H12" s="42"/>
    </row>
    <row r="13" spans="1:9" x14ac:dyDescent="0.2">
      <c r="A13" t="s">
        <v>29</v>
      </c>
      <c r="C13" s="10">
        <v>2</v>
      </c>
      <c r="D13" s="10">
        <v>3</v>
      </c>
      <c r="E13" s="10">
        <v>4</v>
      </c>
      <c r="F13" s="10">
        <v>4</v>
      </c>
      <c r="G13" s="10">
        <v>5</v>
      </c>
      <c r="H13" s="42"/>
    </row>
    <row r="14" spans="1:9" x14ac:dyDescent="0.2">
      <c r="A14" t="s">
        <v>30</v>
      </c>
      <c r="B14" s="37">
        <v>1000</v>
      </c>
      <c r="C14" s="40"/>
      <c r="D14" s="40"/>
      <c r="E14" s="40"/>
      <c r="F14" s="40"/>
      <c r="G14" s="41"/>
      <c r="H14" s="43"/>
    </row>
    <row r="15" spans="1:9" x14ac:dyDescent="0.2">
      <c r="A15" t="s">
        <v>31</v>
      </c>
      <c r="B15" s="37">
        <v>500</v>
      </c>
      <c r="C15" s="40"/>
      <c r="D15" s="40"/>
      <c r="E15" s="40"/>
      <c r="F15" s="40"/>
      <c r="G15" s="41"/>
      <c r="H15" s="43"/>
    </row>
    <row r="16" spans="1:9" x14ac:dyDescent="0.2">
      <c r="A16" t="s">
        <v>32</v>
      </c>
      <c r="B16" s="37">
        <v>600</v>
      </c>
      <c r="C16" s="40"/>
      <c r="D16" s="40"/>
      <c r="E16" s="40"/>
      <c r="F16" s="40"/>
      <c r="G16" s="41"/>
      <c r="H16" s="43"/>
    </row>
    <row r="17" spans="1:8" x14ac:dyDescent="0.2">
      <c r="A17" t="s">
        <v>4</v>
      </c>
      <c r="B17" s="44"/>
      <c r="C17" s="40"/>
      <c r="D17" s="40"/>
      <c r="E17" s="40"/>
      <c r="F17" s="40"/>
      <c r="G17" s="41"/>
      <c r="H17" s="43"/>
    </row>
  </sheetData>
  <mergeCells count="5">
    <mergeCell ref="A7:I7"/>
    <mergeCell ref="A8:I8"/>
    <mergeCell ref="A4:I4"/>
    <mergeCell ref="A5:I5"/>
    <mergeCell ref="A6:I6"/>
  </mergeCells>
  <phoneticPr fontId="0" type="noConversion"/>
  <printOptions gridLines="1" gridLinesSet="0"/>
  <pageMargins left="0.74803149606299213" right="0.74803149606299213" top="0.78740157480314965" bottom="0.78740157480314965" header="0.51181102362204722" footer="0.51181102362204722"/>
  <pageSetup paperSize="9" orientation="portrait" horizontalDpi="4294967292" r:id="rId1"/>
  <headerFooter alignWithMargins="0">
    <oddHeader>&amp;A</oddHeader>
    <oddFooter>Σελίδα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9"/>
  <dimension ref="A1:I11"/>
  <sheetViews>
    <sheetView workbookViewId="0">
      <selection activeCell="H12" sqref="H12"/>
    </sheetView>
  </sheetViews>
  <sheetFormatPr defaultRowHeight="12.75" x14ac:dyDescent="0.2"/>
  <cols>
    <col min="1" max="1" width="11.42578125" customWidth="1"/>
  </cols>
  <sheetData>
    <row r="1" spans="1:9" x14ac:dyDescent="0.2">
      <c r="A1" s="9" t="s">
        <v>18</v>
      </c>
    </row>
    <row r="2" spans="1:9" ht="15.95" customHeight="1" x14ac:dyDescent="0.2">
      <c r="A2" s="52" t="s">
        <v>38</v>
      </c>
      <c r="B2" s="53"/>
      <c r="C2" s="53"/>
      <c r="D2" s="53"/>
      <c r="E2" s="53"/>
      <c r="F2" s="53"/>
      <c r="G2" s="53"/>
      <c r="H2" s="53"/>
      <c r="I2" s="53"/>
    </row>
    <row r="5" spans="1:9" x14ac:dyDescent="0.2">
      <c r="A5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11" t="s">
        <v>4</v>
      </c>
    </row>
    <row r="6" spans="1:9" x14ac:dyDescent="0.2">
      <c r="A6" t="s">
        <v>28</v>
      </c>
      <c r="C6" s="10">
        <v>30</v>
      </c>
      <c r="D6" s="10">
        <v>40</v>
      </c>
      <c r="E6" s="10">
        <v>50</v>
      </c>
      <c r="F6" s="10">
        <v>80</v>
      </c>
      <c r="G6" s="10">
        <v>100</v>
      </c>
      <c r="H6" s="43"/>
    </row>
    <row r="7" spans="1:9" x14ac:dyDescent="0.2">
      <c r="A7" t="s">
        <v>29</v>
      </c>
      <c r="C7" s="10">
        <v>2</v>
      </c>
      <c r="D7" s="10">
        <v>3</v>
      </c>
      <c r="E7" s="10">
        <v>4</v>
      </c>
      <c r="F7" s="10">
        <v>4</v>
      </c>
      <c r="G7" s="10">
        <v>5</v>
      </c>
      <c r="H7" s="43"/>
    </row>
    <row r="8" spans="1:9" x14ac:dyDescent="0.2">
      <c r="A8" t="s">
        <v>30</v>
      </c>
      <c r="B8" s="37">
        <v>1000</v>
      </c>
      <c r="C8" s="40"/>
      <c r="D8" s="40"/>
      <c r="E8" s="40"/>
      <c r="F8" s="40"/>
      <c r="G8" s="41"/>
      <c r="H8" s="43"/>
    </row>
    <row r="9" spans="1:9" x14ac:dyDescent="0.2">
      <c r="A9" t="s">
        <v>31</v>
      </c>
      <c r="B9" s="37">
        <v>500</v>
      </c>
      <c r="C9" s="40"/>
      <c r="D9" s="40"/>
      <c r="E9" s="40"/>
      <c r="F9" s="40"/>
      <c r="G9" s="41"/>
      <c r="H9" s="43"/>
    </row>
    <row r="10" spans="1:9" x14ac:dyDescent="0.2">
      <c r="A10" t="s">
        <v>32</v>
      </c>
      <c r="B10" s="37">
        <v>600</v>
      </c>
      <c r="C10" s="40"/>
      <c r="D10" s="40"/>
      <c r="E10" s="40"/>
      <c r="F10" s="40"/>
      <c r="G10" s="41"/>
      <c r="H10" s="43"/>
    </row>
    <row r="11" spans="1:9" x14ac:dyDescent="0.2">
      <c r="A11" t="s">
        <v>4</v>
      </c>
      <c r="B11" s="45">
        <f t="shared" ref="B11:G11" si="0">B10+B9+B8</f>
        <v>2100</v>
      </c>
      <c r="C11" s="40"/>
      <c r="D11" s="40"/>
      <c r="E11" s="40"/>
      <c r="F11" s="40"/>
      <c r="G11" s="41"/>
      <c r="H11" s="43"/>
    </row>
  </sheetData>
  <mergeCells count="1">
    <mergeCell ref="A2:I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Σελίδα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H21"/>
  <sheetViews>
    <sheetView workbookViewId="0">
      <selection activeCell="C2" sqref="C2"/>
    </sheetView>
  </sheetViews>
  <sheetFormatPr defaultRowHeight="12.75" x14ac:dyDescent="0.2"/>
  <cols>
    <col min="1" max="1" width="22.5703125" customWidth="1"/>
    <col min="2" max="4" width="10" customWidth="1"/>
    <col min="5" max="5" width="11" customWidth="1"/>
    <col min="6" max="6" width="14.140625" customWidth="1"/>
  </cols>
  <sheetData>
    <row r="1" spans="1:6" ht="15" x14ac:dyDescent="0.25">
      <c r="A1" s="3"/>
      <c r="B1" s="2" t="s">
        <v>0</v>
      </c>
      <c r="C1" s="2" t="s">
        <v>226</v>
      </c>
      <c r="D1" s="2" t="s">
        <v>2</v>
      </c>
      <c r="E1" s="2" t="s">
        <v>3</v>
      </c>
      <c r="F1" s="2" t="s">
        <v>4</v>
      </c>
    </row>
    <row r="2" spans="1:6" ht="15" x14ac:dyDescent="0.25">
      <c r="A2" s="14" t="s">
        <v>16</v>
      </c>
      <c r="B2" s="15">
        <v>10</v>
      </c>
      <c r="C2" s="15">
        <v>8</v>
      </c>
      <c r="D2" s="15">
        <v>8</v>
      </c>
      <c r="E2" s="15">
        <v>20</v>
      </c>
      <c r="F2" s="21"/>
    </row>
    <row r="3" spans="1:6" ht="15" x14ac:dyDescent="0.25">
      <c r="A3" s="14" t="s">
        <v>35</v>
      </c>
      <c r="B3" s="15">
        <v>4000000</v>
      </c>
      <c r="C3" s="15">
        <v>5000000</v>
      </c>
      <c r="D3" s="15">
        <v>7000000</v>
      </c>
      <c r="E3" s="15">
        <v>1000000</v>
      </c>
      <c r="F3" s="15"/>
    </row>
    <row r="4" spans="1:6" ht="15" x14ac:dyDescent="0.25">
      <c r="A4" s="14" t="s">
        <v>36</v>
      </c>
      <c r="B4" s="15">
        <v>0.1</v>
      </c>
      <c r="C4" s="15">
        <v>0.15</v>
      </c>
      <c r="D4" s="15">
        <v>0.2</v>
      </c>
      <c r="E4" s="15">
        <v>0.15</v>
      </c>
      <c r="F4" s="15"/>
    </row>
    <row r="5" spans="1:6" ht="15" x14ac:dyDescent="0.25">
      <c r="A5" s="14" t="s">
        <v>34</v>
      </c>
      <c r="B5" s="24"/>
      <c r="C5" s="24"/>
      <c r="D5" s="24"/>
      <c r="E5" s="24"/>
      <c r="F5" s="15"/>
    </row>
    <row r="6" spans="1:6" x14ac:dyDescent="0.2">
      <c r="A6" s="16" t="s">
        <v>5</v>
      </c>
      <c r="B6" s="25"/>
      <c r="C6" s="25"/>
      <c r="D6" s="25"/>
      <c r="E6" s="25"/>
      <c r="F6" s="22"/>
    </row>
    <row r="7" spans="1:6" x14ac:dyDescent="0.2">
      <c r="A7" s="1" t="s">
        <v>6</v>
      </c>
      <c r="B7" s="25"/>
      <c r="C7" s="25"/>
      <c r="D7" s="25"/>
      <c r="E7" s="25"/>
      <c r="F7" s="22"/>
    </row>
    <row r="8" spans="1:6" x14ac:dyDescent="0.2">
      <c r="A8" s="1" t="s">
        <v>7</v>
      </c>
      <c r="B8" s="25"/>
      <c r="C8" s="25"/>
      <c r="D8" s="25"/>
      <c r="E8" s="25"/>
      <c r="F8" s="22"/>
    </row>
    <row r="9" spans="1:6" x14ac:dyDescent="0.2">
      <c r="A9" s="1" t="s">
        <v>8</v>
      </c>
      <c r="B9" s="25"/>
      <c r="C9" s="25"/>
      <c r="D9" s="25"/>
      <c r="E9" s="25"/>
      <c r="F9" s="22"/>
    </row>
    <row r="10" spans="1:6" x14ac:dyDescent="0.2">
      <c r="A10" s="1" t="s">
        <v>9</v>
      </c>
      <c r="B10" s="25"/>
      <c r="C10" s="25"/>
      <c r="D10" s="25"/>
      <c r="E10" s="25"/>
      <c r="F10" s="22"/>
    </row>
    <row r="11" spans="1:6" x14ac:dyDescent="0.2">
      <c r="A11" s="1" t="s">
        <v>10</v>
      </c>
      <c r="B11" s="25"/>
      <c r="C11" s="25"/>
      <c r="D11" s="25"/>
      <c r="E11" s="25"/>
      <c r="F11" s="22"/>
    </row>
    <row r="12" spans="1:6" x14ac:dyDescent="0.2">
      <c r="A12" s="1" t="s">
        <v>11</v>
      </c>
      <c r="B12" s="25"/>
      <c r="C12" s="25"/>
      <c r="D12" s="25"/>
      <c r="E12" s="25"/>
      <c r="F12" s="22"/>
    </row>
    <row r="13" spans="1:6" x14ac:dyDescent="0.2">
      <c r="A13" s="1" t="s">
        <v>12</v>
      </c>
      <c r="B13" s="25"/>
      <c r="C13" s="25"/>
      <c r="D13" s="25"/>
      <c r="E13" s="25"/>
      <c r="F13" s="22"/>
    </row>
    <row r="14" spans="1:6" x14ac:dyDescent="0.2">
      <c r="F14" s="23"/>
    </row>
    <row r="17" spans="1:8" ht="150" customHeight="1" x14ac:dyDescent="0.2">
      <c r="A17" s="57" t="s">
        <v>225</v>
      </c>
      <c r="B17" s="58"/>
      <c r="C17" s="58"/>
      <c r="D17" s="58"/>
      <c r="E17" s="58"/>
      <c r="F17" s="58"/>
      <c r="G17" s="18"/>
      <c r="H17" s="13"/>
    </row>
    <row r="18" spans="1:8" ht="60" customHeight="1" x14ac:dyDescent="0.2">
      <c r="A18" s="59" t="s">
        <v>224</v>
      </c>
      <c r="B18" s="58"/>
      <c r="C18" s="58"/>
      <c r="D18" s="58"/>
      <c r="E18" s="58"/>
      <c r="F18" s="58"/>
      <c r="G18" s="18"/>
    </row>
    <row r="19" spans="1:8" x14ac:dyDescent="0.2">
      <c r="A19" s="9" t="s">
        <v>13</v>
      </c>
    </row>
    <row r="20" spans="1:8" x14ac:dyDescent="0.2">
      <c r="A20" t="s">
        <v>14</v>
      </c>
    </row>
    <row r="21" spans="1:8" x14ac:dyDescent="0.2">
      <c r="A21" s="6" t="s">
        <v>15</v>
      </c>
    </row>
  </sheetData>
  <mergeCells count="2">
    <mergeCell ref="A17:F17"/>
    <mergeCell ref="A18:F18"/>
  </mergeCells>
  <phoneticPr fontId="0" type="noConversion"/>
  <printOptions headings="1" gridLines="1" gridLinesSet="0"/>
  <pageMargins left="1.1417322834645669" right="0.15748031496062992" top="1.7716535433070868" bottom="0.78740157480314965" header="1.1023622047244095" footer="0.51181102362204722"/>
  <pageSetup paperSize="9" orientation="portrait" horizontalDpi="240" verticalDpi="144" r:id="rId1"/>
  <headerFooter alignWithMargins="0">
    <oddHeader xml:space="preserve">&amp;RMERISMOS
TOYOTA
</oddHeader>
    <oddFooter>&amp;LΔρογκούλας Δημήτρης&amp;RΣΕΛΙΔΑ  135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7"/>
  <dimension ref="A1:F17"/>
  <sheetViews>
    <sheetView workbookViewId="0">
      <selection activeCell="B6" sqref="B6:F13"/>
    </sheetView>
  </sheetViews>
  <sheetFormatPr defaultRowHeight="12.75" x14ac:dyDescent="0.2"/>
  <cols>
    <col min="1" max="1" width="24.28515625" customWidth="1"/>
    <col min="2" max="4" width="10" customWidth="1"/>
    <col min="5" max="5" width="11" customWidth="1"/>
    <col min="6" max="6" width="14.140625" customWidth="1"/>
  </cols>
  <sheetData>
    <row r="1" spans="1:6" ht="15" x14ac:dyDescent="0.25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" x14ac:dyDescent="0.25">
      <c r="A2" s="14" t="s">
        <v>16</v>
      </c>
      <c r="B2" s="15">
        <v>10</v>
      </c>
      <c r="C2" s="15">
        <v>8</v>
      </c>
      <c r="D2" s="15">
        <v>8</v>
      </c>
      <c r="E2" s="15">
        <v>20</v>
      </c>
      <c r="F2" s="46">
        <f>SUM(B2:E2)</f>
        <v>46</v>
      </c>
    </row>
    <row r="3" spans="1:6" ht="15" x14ac:dyDescent="0.25">
      <c r="A3" s="14" t="s">
        <v>35</v>
      </c>
      <c r="B3" s="15">
        <v>4000000</v>
      </c>
      <c r="C3" s="15">
        <v>5000000</v>
      </c>
      <c r="D3" s="15">
        <v>7000000</v>
      </c>
      <c r="E3" s="15">
        <v>1000000</v>
      </c>
      <c r="F3" s="15"/>
    </row>
    <row r="4" spans="1:6" ht="15" x14ac:dyDescent="0.25">
      <c r="A4" s="14" t="s">
        <v>36</v>
      </c>
      <c r="B4" s="15">
        <v>0.1</v>
      </c>
      <c r="C4" s="15">
        <v>0.15</v>
      </c>
      <c r="D4" s="15">
        <v>0.2</v>
      </c>
      <c r="E4" s="15">
        <v>0.15</v>
      </c>
      <c r="F4" s="15"/>
    </row>
    <row r="5" spans="1:6" ht="15" x14ac:dyDescent="0.25">
      <c r="A5" s="14" t="s">
        <v>34</v>
      </c>
      <c r="B5" s="15">
        <f>B3*(1-B4)</f>
        <v>3600000</v>
      </c>
      <c r="C5" s="15">
        <f>C3*(1-C4)</f>
        <v>4250000</v>
      </c>
      <c r="D5" s="15">
        <f>D3*(1-D4)</f>
        <v>5600000</v>
      </c>
      <c r="E5" s="15">
        <f>E3*(1-E4)</f>
        <v>850000</v>
      </c>
      <c r="F5" s="15"/>
    </row>
    <row r="6" spans="1:6" x14ac:dyDescent="0.2">
      <c r="A6" s="16" t="s">
        <v>5</v>
      </c>
      <c r="B6" s="25"/>
      <c r="C6" s="25"/>
      <c r="D6" s="25"/>
      <c r="E6" s="25"/>
      <c r="F6" s="22"/>
    </row>
    <row r="7" spans="1:6" x14ac:dyDescent="0.2">
      <c r="A7" s="1" t="s">
        <v>6</v>
      </c>
      <c r="B7" s="25"/>
      <c r="C7" s="25"/>
      <c r="D7" s="25"/>
      <c r="E7" s="25"/>
      <c r="F7" s="22"/>
    </row>
    <row r="8" spans="1:6" x14ac:dyDescent="0.2">
      <c r="A8" s="1" t="s">
        <v>7</v>
      </c>
      <c r="B8" s="25"/>
      <c r="C8" s="25"/>
      <c r="D8" s="25"/>
      <c r="E8" s="25"/>
      <c r="F8" s="22"/>
    </row>
    <row r="9" spans="1:6" x14ac:dyDescent="0.2">
      <c r="A9" s="1" t="s">
        <v>8</v>
      </c>
      <c r="B9" s="25"/>
      <c r="C9" s="25"/>
      <c r="D9" s="25"/>
      <c r="E9" s="25"/>
      <c r="F9" s="22"/>
    </row>
    <row r="10" spans="1:6" x14ac:dyDescent="0.2">
      <c r="A10" s="1" t="s">
        <v>9</v>
      </c>
      <c r="B10" s="25"/>
      <c r="C10" s="25"/>
      <c r="D10" s="25"/>
      <c r="E10" s="25"/>
      <c r="F10" s="22"/>
    </row>
    <row r="11" spans="1:6" x14ac:dyDescent="0.2">
      <c r="A11" s="1" t="s">
        <v>10</v>
      </c>
      <c r="B11" s="25"/>
      <c r="C11" s="25"/>
      <c r="D11" s="25"/>
      <c r="E11" s="25"/>
      <c r="F11" s="22"/>
    </row>
    <row r="12" spans="1:6" x14ac:dyDescent="0.2">
      <c r="A12" s="1" t="s">
        <v>11</v>
      </c>
      <c r="B12" s="25"/>
      <c r="C12" s="25"/>
      <c r="D12" s="25"/>
      <c r="E12" s="25"/>
      <c r="F12" s="22"/>
    </row>
    <row r="13" spans="1:6" x14ac:dyDescent="0.2">
      <c r="A13" s="1" t="s">
        <v>12</v>
      </c>
      <c r="B13" s="25"/>
      <c r="C13" s="25"/>
      <c r="D13" s="25"/>
      <c r="E13" s="25"/>
      <c r="F13" s="22"/>
    </row>
    <row r="15" spans="1:6" x14ac:dyDescent="0.2">
      <c r="A15" s="9" t="s">
        <v>13</v>
      </c>
    </row>
    <row r="16" spans="1:6" x14ac:dyDescent="0.2">
      <c r="A16" s="17" t="s">
        <v>39</v>
      </c>
    </row>
    <row r="17" spans="1:1" x14ac:dyDescent="0.2">
      <c r="A17" s="17" t="s">
        <v>40</v>
      </c>
    </row>
  </sheetData>
  <phoneticPr fontId="0" type="noConversion"/>
  <printOptions headings="1" gridLines="1" gridLinesSet="0"/>
  <pageMargins left="1.1417322834645669" right="0.35433070866141736" top="1.9685039370078741" bottom="0.98425196850393704" header="1.1023622047244095" footer="0.51181102362204722"/>
  <pageSetup paperSize="9" orientation="portrait" r:id="rId1"/>
  <headerFooter alignWithMargins="0">
    <oddHeader>&amp;RMERISMOS
TOYOTA</oddHeader>
    <oddFooter>&amp;LΔρογκούλας Δημήτρης&amp;RΣΕΛΙΔΑ  136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Formulas="1" workbookViewId="0">
      <selection activeCell="E4" sqref="E4"/>
    </sheetView>
  </sheetViews>
  <sheetFormatPr defaultRowHeight="12.75" x14ac:dyDescent="0.2"/>
  <cols>
    <col min="1" max="1" width="11.5703125" customWidth="1"/>
    <col min="2" max="2" width="9.28515625" customWidth="1"/>
    <col min="3" max="3" width="10" customWidth="1"/>
    <col min="4" max="5" width="9.42578125" customWidth="1"/>
    <col min="6" max="6" width="10" customWidth="1"/>
  </cols>
  <sheetData>
    <row r="1" spans="1:6" ht="15" x14ac:dyDescent="0.25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" x14ac:dyDescent="0.25">
      <c r="A2" s="14" t="s">
        <v>16</v>
      </c>
      <c r="B2" s="15">
        <v>10</v>
      </c>
      <c r="C2" s="15">
        <v>8</v>
      </c>
      <c r="D2" s="15">
        <v>8</v>
      </c>
      <c r="E2" s="15">
        <v>20</v>
      </c>
      <c r="F2" s="4">
        <f>SUM(B2:E2)</f>
        <v>46</v>
      </c>
    </row>
    <row r="3" spans="1:6" ht="15" x14ac:dyDescent="0.25">
      <c r="A3" s="14" t="s">
        <v>35</v>
      </c>
      <c r="B3" s="15">
        <v>4000000</v>
      </c>
      <c r="C3" s="15">
        <v>5000000</v>
      </c>
      <c r="D3" s="15">
        <v>7000000</v>
      </c>
      <c r="E3" s="15">
        <v>1000000</v>
      </c>
      <c r="F3" s="15"/>
    </row>
    <row r="4" spans="1:6" ht="15" x14ac:dyDescent="0.25">
      <c r="A4" s="14" t="s">
        <v>36</v>
      </c>
      <c r="B4" s="15">
        <v>0.1</v>
      </c>
      <c r="C4" s="15">
        <v>0.15</v>
      </c>
      <c r="D4" s="15">
        <v>0.2</v>
      </c>
      <c r="E4" s="15">
        <v>0.15</v>
      </c>
      <c r="F4" s="15"/>
    </row>
    <row r="5" spans="1:6" ht="15" x14ac:dyDescent="0.25">
      <c r="A5" s="14" t="s">
        <v>34</v>
      </c>
      <c r="B5" s="15">
        <f>B3*(1-B4)</f>
        <v>3600000</v>
      </c>
      <c r="C5" s="15">
        <f>C3*(1-C4)</f>
        <v>4250000</v>
      </c>
      <c r="D5" s="15">
        <f>D3*(1-D4)</f>
        <v>5600000</v>
      </c>
      <c r="E5" s="15">
        <f>E3*(1-E4)</f>
        <v>850000</v>
      </c>
      <c r="F5" s="15"/>
    </row>
    <row r="6" spans="1:6" x14ac:dyDescent="0.2">
      <c r="A6" s="16" t="s">
        <v>5</v>
      </c>
      <c r="B6" s="4">
        <f>B2*B3</f>
        <v>40000000</v>
      </c>
      <c r="C6" s="4">
        <f>C2*C3</f>
        <v>40000000</v>
      </c>
      <c r="D6" s="4">
        <f>D2*D3</f>
        <v>56000000</v>
      </c>
      <c r="E6" s="4">
        <f>E2*E3</f>
        <v>20000000</v>
      </c>
      <c r="F6" s="4">
        <f>SUM(B6:E6)</f>
        <v>156000000</v>
      </c>
    </row>
    <row r="7" spans="1:6" x14ac:dyDescent="0.2">
      <c r="A7" s="1" t="s">
        <v>6</v>
      </c>
      <c r="B7" s="5">
        <f>B2*B5</f>
        <v>36000000</v>
      </c>
      <c r="C7" s="5">
        <f>C2*C5</f>
        <v>34000000</v>
      </c>
      <c r="D7" s="5">
        <f>D2*D5</f>
        <v>44800000</v>
      </c>
      <c r="E7" s="5">
        <f>E2*E5</f>
        <v>17000000</v>
      </c>
      <c r="F7" s="4">
        <f>SUM(B7:E7)</f>
        <v>131800000</v>
      </c>
    </row>
    <row r="8" spans="1:6" x14ac:dyDescent="0.2">
      <c r="A8" s="1" t="s">
        <v>7</v>
      </c>
      <c r="B8" s="5">
        <f>B6-B7</f>
        <v>4000000</v>
      </c>
      <c r="C8" s="5">
        <f>C6-C7</f>
        <v>6000000</v>
      </c>
      <c r="D8" s="5">
        <f>D6-D7</f>
        <v>11200000</v>
      </c>
      <c r="E8" s="5">
        <f>E6-E7</f>
        <v>3000000</v>
      </c>
      <c r="F8" s="4">
        <f>SUM(B8:E8)</f>
        <v>24200000</v>
      </c>
    </row>
    <row r="9" spans="1:6" x14ac:dyDescent="0.2">
      <c r="A9" s="1" t="s">
        <v>8</v>
      </c>
      <c r="B9" s="5">
        <f>(B2/$F$2)*$F$9</f>
        <v>1304347.8260869565</v>
      </c>
      <c r="C9" s="5">
        <f>(C2/$F$2)*$F$9</f>
        <v>1043478.2608695652</v>
      </c>
      <c r="D9" s="5">
        <f>(D2/$F$2)*$F$9</f>
        <v>1043478.2608695652</v>
      </c>
      <c r="E9" s="5">
        <f>(E2/$F$2)*$F$9</f>
        <v>2608695.6521739131</v>
      </c>
      <c r="F9" s="5">
        <f>500000*12</f>
        <v>6000000</v>
      </c>
    </row>
    <row r="10" spans="1:6" x14ac:dyDescent="0.2">
      <c r="A10" s="1" t="s">
        <v>9</v>
      </c>
      <c r="B10" s="5">
        <f>(120000*14)/2</f>
        <v>840000</v>
      </c>
      <c r="C10" s="5">
        <f>(120000*14)/2</f>
        <v>840000</v>
      </c>
      <c r="D10" s="5">
        <f>(120000*14)/2</f>
        <v>840000</v>
      </c>
      <c r="E10" s="5">
        <f>(120000*14)/2</f>
        <v>840000</v>
      </c>
      <c r="F10" s="4">
        <f>SUM(B10:E10)</f>
        <v>3360000</v>
      </c>
    </row>
    <row r="11" spans="1:6" x14ac:dyDescent="0.2">
      <c r="A11" s="1" t="s">
        <v>10</v>
      </c>
      <c r="B11" s="5">
        <f>B6*0.02</f>
        <v>800000</v>
      </c>
      <c r="C11" s="5">
        <f>C6*0.02</f>
        <v>800000</v>
      </c>
      <c r="D11" s="5">
        <f>D6*0.02</f>
        <v>1120000</v>
      </c>
      <c r="E11" s="5">
        <f>E6*0.02</f>
        <v>400000</v>
      </c>
      <c r="F11" s="4">
        <f>SUM(B11:E11)</f>
        <v>3120000</v>
      </c>
    </row>
    <row r="12" spans="1:6" x14ac:dyDescent="0.2">
      <c r="A12" s="1" t="s">
        <v>11</v>
      </c>
      <c r="B12" s="5">
        <f>150000/4</f>
        <v>37500</v>
      </c>
      <c r="C12" s="5">
        <f>150000/4</f>
        <v>37500</v>
      </c>
      <c r="D12" s="5">
        <f>150000/4</f>
        <v>37500</v>
      </c>
      <c r="E12" s="5">
        <f>150000/4</f>
        <v>37500</v>
      </c>
      <c r="F12" s="4">
        <f>SUM(B12:E12)</f>
        <v>150000</v>
      </c>
    </row>
    <row r="13" spans="1:6" x14ac:dyDescent="0.2">
      <c r="A13" s="1" t="s">
        <v>12</v>
      </c>
      <c r="B13" s="5">
        <f>B8-B9-B10-B11-B12</f>
        <v>1018152.1739130435</v>
      </c>
      <c r="C13" s="5">
        <f>C8-C9-C10-C11-C12</f>
        <v>3279021.7391304346</v>
      </c>
      <c r="D13" s="5">
        <f>D8-D9-D10-D11-D12</f>
        <v>8159021.7391304355</v>
      </c>
      <c r="E13" s="5">
        <f>E8-E9-E10-E11-E12</f>
        <v>-886195.65217391308</v>
      </c>
      <c r="F13" s="5">
        <f>F8-F9-F10-F11-F12</f>
        <v>11570000</v>
      </c>
    </row>
    <row r="15" spans="1:6" x14ac:dyDescent="0.2">
      <c r="A15" s="9" t="s">
        <v>13</v>
      </c>
    </row>
    <row r="16" spans="1:6" x14ac:dyDescent="0.2">
      <c r="A16" s="60" t="s">
        <v>39</v>
      </c>
      <c r="B16" s="61"/>
      <c r="C16" s="61"/>
    </row>
    <row r="17" spans="1:3" x14ac:dyDescent="0.2">
      <c r="A17" s="60" t="s">
        <v>40</v>
      </c>
      <c r="B17" s="61"/>
      <c r="C17" s="61"/>
    </row>
  </sheetData>
  <mergeCells count="2">
    <mergeCell ref="A16:C16"/>
    <mergeCell ref="A17:C17"/>
  </mergeCells>
  <phoneticPr fontId="0" type="noConversion"/>
  <printOptions headings="1" gridLines="1"/>
  <pageMargins left="0.74803149606299213" right="0.74803149606299213" top="1.9685039370078741" bottom="0.98425196850393704" header="1.299212598425197" footer="0.51181102362204722"/>
  <pageSetup paperSize="9" orientation="landscape" r:id="rId1"/>
  <headerFooter alignWithMargins="0">
    <oddHeader>&amp;RMERISMOS
TOYOTA</oddHeader>
    <oddFooter>&amp;LΔρογκούλας Δημήτρης&amp;RΣΕΛΙΔΑ  137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I86" sqref="I86"/>
    </sheetView>
  </sheetViews>
  <sheetFormatPr defaultRowHeight="12.75" x14ac:dyDescent="0.2"/>
  <sheetData>
    <row r="1" spans="1:15" x14ac:dyDescent="0.2">
      <c r="A1" s="20">
        <v>60</v>
      </c>
      <c r="B1" t="s">
        <v>41</v>
      </c>
      <c r="J1" s="19" t="s">
        <v>206</v>
      </c>
    </row>
    <row r="2" spans="1:15" x14ac:dyDescent="0.2">
      <c r="A2" s="20" t="s">
        <v>43</v>
      </c>
      <c r="B2" t="s">
        <v>44</v>
      </c>
      <c r="J2" s="19" t="s">
        <v>208</v>
      </c>
    </row>
    <row r="3" spans="1:15" x14ac:dyDescent="0.2">
      <c r="A3" s="20" t="s">
        <v>46</v>
      </c>
      <c r="B3" t="s">
        <v>47</v>
      </c>
      <c r="H3">
        <v>50000</v>
      </c>
      <c r="J3" s="19" t="s">
        <v>209</v>
      </c>
    </row>
    <row r="4" spans="1:15" x14ac:dyDescent="0.2">
      <c r="A4" s="20" t="s">
        <v>49</v>
      </c>
      <c r="B4" t="s">
        <v>50</v>
      </c>
      <c r="H4">
        <v>30000</v>
      </c>
      <c r="J4" s="19" t="s">
        <v>207</v>
      </c>
    </row>
    <row r="5" spans="1:15" x14ac:dyDescent="0.2">
      <c r="A5" s="20" t="s">
        <v>52</v>
      </c>
      <c r="B5" t="s">
        <v>53</v>
      </c>
      <c r="J5" s="20">
        <v>60</v>
      </c>
      <c r="K5" t="s">
        <v>41</v>
      </c>
      <c r="O5" s="33"/>
    </row>
    <row r="6" spans="1:15" x14ac:dyDescent="0.2">
      <c r="A6" s="20" t="s">
        <v>54</v>
      </c>
      <c r="B6" t="s">
        <v>55</v>
      </c>
      <c r="H6">
        <v>25000</v>
      </c>
      <c r="J6" s="20">
        <v>61</v>
      </c>
      <c r="K6" t="s">
        <v>58</v>
      </c>
      <c r="O6" s="33"/>
    </row>
    <row r="7" spans="1:15" x14ac:dyDescent="0.2">
      <c r="A7" s="20" t="s">
        <v>56</v>
      </c>
      <c r="B7" t="s">
        <v>57</v>
      </c>
      <c r="J7" s="20">
        <v>62</v>
      </c>
      <c r="K7" t="s">
        <v>61</v>
      </c>
      <c r="O7" s="33"/>
    </row>
    <row r="8" spans="1:15" x14ac:dyDescent="0.2">
      <c r="A8" s="20" t="s">
        <v>59</v>
      </c>
      <c r="B8" t="s">
        <v>60</v>
      </c>
      <c r="H8">
        <v>10000</v>
      </c>
      <c r="J8" s="20">
        <v>63</v>
      </c>
      <c r="K8" t="s">
        <v>64</v>
      </c>
      <c r="O8" s="33"/>
    </row>
    <row r="9" spans="1:15" x14ac:dyDescent="0.2">
      <c r="A9" s="20" t="s">
        <v>62</v>
      </c>
      <c r="B9" t="s">
        <v>63</v>
      </c>
      <c r="H9">
        <v>5000</v>
      </c>
      <c r="J9" s="20">
        <v>64</v>
      </c>
      <c r="K9" t="s">
        <v>67</v>
      </c>
      <c r="O9" s="33"/>
    </row>
    <row r="10" spans="1:15" x14ac:dyDescent="0.2">
      <c r="A10" s="20" t="s">
        <v>65</v>
      </c>
      <c r="B10" t="s">
        <v>66</v>
      </c>
      <c r="J10" s="20">
        <v>65</v>
      </c>
      <c r="K10" t="s">
        <v>70</v>
      </c>
      <c r="O10" s="33"/>
    </row>
    <row r="11" spans="1:15" x14ac:dyDescent="0.2">
      <c r="A11" s="20" t="s">
        <v>68</v>
      </c>
      <c r="B11" t="s">
        <v>69</v>
      </c>
      <c r="H11">
        <v>5000</v>
      </c>
      <c r="J11" s="20">
        <v>66</v>
      </c>
      <c r="K11" t="s">
        <v>73</v>
      </c>
      <c r="O11" s="33"/>
    </row>
    <row r="12" spans="1:15" x14ac:dyDescent="0.2">
      <c r="A12" s="20" t="s">
        <v>71</v>
      </c>
      <c r="B12" t="s">
        <v>72</v>
      </c>
      <c r="N12" t="s">
        <v>4</v>
      </c>
      <c r="O12" s="34"/>
    </row>
    <row r="13" spans="1:15" x14ac:dyDescent="0.2">
      <c r="A13" s="20" t="s">
        <v>74</v>
      </c>
      <c r="B13" t="s">
        <v>75</v>
      </c>
    </row>
    <row r="14" spans="1:15" x14ac:dyDescent="0.2">
      <c r="A14" s="20">
        <v>61</v>
      </c>
      <c r="B14" t="s">
        <v>58</v>
      </c>
      <c r="K14" t="s">
        <v>202</v>
      </c>
      <c r="L14" t="s">
        <v>203</v>
      </c>
      <c r="M14" t="s">
        <v>204</v>
      </c>
      <c r="N14" t="s">
        <v>205</v>
      </c>
      <c r="O14" t="s">
        <v>4</v>
      </c>
    </row>
    <row r="15" spans="1:15" x14ac:dyDescent="0.2">
      <c r="A15" s="20" t="s">
        <v>76</v>
      </c>
      <c r="B15" t="s">
        <v>77</v>
      </c>
      <c r="J15" s="31">
        <v>60</v>
      </c>
      <c r="K15" s="32">
        <v>0.4</v>
      </c>
      <c r="L15" s="32">
        <v>0.3</v>
      </c>
      <c r="M15" s="32">
        <v>0.3</v>
      </c>
      <c r="N15" s="32">
        <v>0</v>
      </c>
      <c r="O15" s="32">
        <f t="shared" ref="O15:O21" si="0">SUM(K15:N15)</f>
        <v>1</v>
      </c>
    </row>
    <row r="16" spans="1:15" x14ac:dyDescent="0.2">
      <c r="A16" s="20" t="s">
        <v>78</v>
      </c>
      <c r="B16" t="s">
        <v>79</v>
      </c>
      <c r="H16">
        <v>3000</v>
      </c>
      <c r="J16" s="31">
        <v>61</v>
      </c>
      <c r="K16" s="32">
        <v>0.8</v>
      </c>
      <c r="L16" s="32">
        <v>0.2</v>
      </c>
      <c r="M16" s="32">
        <v>0</v>
      </c>
      <c r="N16" s="32">
        <v>0</v>
      </c>
      <c r="O16" s="32">
        <f t="shared" si="0"/>
        <v>1</v>
      </c>
    </row>
    <row r="17" spans="1:15" x14ac:dyDescent="0.2">
      <c r="A17" s="20" t="s">
        <v>80</v>
      </c>
      <c r="B17" t="s">
        <v>81</v>
      </c>
      <c r="H17">
        <v>5000</v>
      </c>
      <c r="J17" s="31">
        <v>62</v>
      </c>
      <c r="K17" s="32">
        <v>0.3</v>
      </c>
      <c r="L17" s="32">
        <v>0.1</v>
      </c>
      <c r="M17" s="32">
        <v>0.6</v>
      </c>
      <c r="N17" s="32">
        <v>0</v>
      </c>
      <c r="O17" s="32">
        <f t="shared" si="0"/>
        <v>1</v>
      </c>
    </row>
    <row r="18" spans="1:15" x14ac:dyDescent="0.2">
      <c r="A18" s="20" t="s">
        <v>82</v>
      </c>
      <c r="B18" t="s">
        <v>83</v>
      </c>
      <c r="H18">
        <v>6000</v>
      </c>
      <c r="J18" s="31">
        <v>63</v>
      </c>
      <c r="K18" s="32">
        <v>0.2</v>
      </c>
      <c r="L18" s="32">
        <v>0.4</v>
      </c>
      <c r="M18" s="32">
        <v>0.4</v>
      </c>
      <c r="N18" s="32">
        <v>0</v>
      </c>
      <c r="O18" s="32">
        <f t="shared" si="0"/>
        <v>1</v>
      </c>
    </row>
    <row r="19" spans="1:15" x14ac:dyDescent="0.2">
      <c r="A19" s="20" t="s">
        <v>84</v>
      </c>
      <c r="B19" t="s">
        <v>85</v>
      </c>
      <c r="J19" s="31">
        <v>64</v>
      </c>
      <c r="K19" s="32">
        <v>0.4</v>
      </c>
      <c r="L19" s="32">
        <v>0.5</v>
      </c>
      <c r="M19" s="32">
        <v>0.1</v>
      </c>
      <c r="N19" s="32">
        <v>0</v>
      </c>
      <c r="O19" s="32">
        <f t="shared" si="0"/>
        <v>1</v>
      </c>
    </row>
    <row r="20" spans="1:15" x14ac:dyDescent="0.2">
      <c r="A20" s="20" t="s">
        <v>86</v>
      </c>
      <c r="B20" t="s">
        <v>87</v>
      </c>
      <c r="H20">
        <v>8000</v>
      </c>
      <c r="J20" s="31">
        <v>65</v>
      </c>
      <c r="K20" s="32">
        <v>0</v>
      </c>
      <c r="L20" s="32">
        <v>0</v>
      </c>
      <c r="M20" s="32">
        <v>0</v>
      </c>
      <c r="N20" s="32">
        <v>1</v>
      </c>
      <c r="O20" s="32">
        <f t="shared" si="0"/>
        <v>1</v>
      </c>
    </row>
    <row r="21" spans="1:15" x14ac:dyDescent="0.2">
      <c r="A21" s="20" t="s">
        <v>88</v>
      </c>
      <c r="B21" t="s">
        <v>89</v>
      </c>
      <c r="J21" s="31">
        <v>66</v>
      </c>
      <c r="K21" s="32">
        <v>0.5</v>
      </c>
      <c r="L21" s="32">
        <v>0.1</v>
      </c>
      <c r="M21" s="32">
        <v>0.4</v>
      </c>
      <c r="N21" s="32">
        <v>0</v>
      </c>
      <c r="O21" s="32">
        <f t="shared" si="0"/>
        <v>1</v>
      </c>
    </row>
    <row r="22" spans="1:15" x14ac:dyDescent="0.2">
      <c r="A22" s="20" t="s">
        <v>90</v>
      </c>
      <c r="B22" t="s">
        <v>91</v>
      </c>
      <c r="H22">
        <v>10000</v>
      </c>
      <c r="K22" s="7"/>
      <c r="L22" s="7"/>
      <c r="M22" s="7"/>
      <c r="N22" s="7"/>
      <c r="O22" s="7"/>
    </row>
    <row r="23" spans="1:15" x14ac:dyDescent="0.2">
      <c r="A23" s="20" t="s">
        <v>92</v>
      </c>
      <c r="B23" t="s">
        <v>93</v>
      </c>
      <c r="H23">
        <v>2000</v>
      </c>
    </row>
    <row r="24" spans="1:15" x14ac:dyDescent="0.2">
      <c r="A24" s="20">
        <v>62</v>
      </c>
      <c r="B24" t="s">
        <v>61</v>
      </c>
      <c r="J24" t="s">
        <v>202</v>
      </c>
      <c r="K24" s="30" t="s">
        <v>45</v>
      </c>
      <c r="O24" s="35"/>
    </row>
    <row r="25" spans="1:15" x14ac:dyDescent="0.2">
      <c r="A25" s="20" t="s">
        <v>94</v>
      </c>
      <c r="B25" t="s">
        <v>95</v>
      </c>
      <c r="J25" t="s">
        <v>203</v>
      </c>
      <c r="K25" s="30" t="s">
        <v>48</v>
      </c>
      <c r="O25" s="35"/>
    </row>
    <row r="26" spans="1:15" x14ac:dyDescent="0.2">
      <c r="A26" s="20" t="s">
        <v>96</v>
      </c>
      <c r="B26" t="s">
        <v>97</v>
      </c>
      <c r="H26">
        <v>1000</v>
      </c>
      <c r="J26" t="s">
        <v>204</v>
      </c>
      <c r="K26" s="30" t="s">
        <v>42</v>
      </c>
      <c r="O26" s="35"/>
    </row>
    <row r="27" spans="1:15" x14ac:dyDescent="0.2">
      <c r="A27" s="20" t="s">
        <v>98</v>
      </c>
      <c r="B27" t="s">
        <v>99</v>
      </c>
      <c r="H27">
        <v>2000</v>
      </c>
      <c r="J27" t="s">
        <v>205</v>
      </c>
      <c r="K27" s="30" t="s">
        <v>51</v>
      </c>
      <c r="O27" s="35"/>
    </row>
    <row r="28" spans="1:15" x14ac:dyDescent="0.2">
      <c r="A28" s="20" t="s">
        <v>100</v>
      </c>
      <c r="B28" t="s">
        <v>101</v>
      </c>
      <c r="N28" t="s">
        <v>4</v>
      </c>
      <c r="O28" s="36"/>
    </row>
    <row r="29" spans="1:15" x14ac:dyDescent="0.2">
      <c r="A29" s="20" t="s">
        <v>102</v>
      </c>
      <c r="B29" t="s">
        <v>17</v>
      </c>
    </row>
    <row r="30" spans="1:15" x14ac:dyDescent="0.2">
      <c r="A30" s="20" t="s">
        <v>103</v>
      </c>
      <c r="B30" t="s">
        <v>104</v>
      </c>
      <c r="H30">
        <v>12000</v>
      </c>
    </row>
    <row r="31" spans="1:15" x14ac:dyDescent="0.2">
      <c r="A31" s="20" t="s">
        <v>105</v>
      </c>
      <c r="B31" t="s">
        <v>106</v>
      </c>
      <c r="H31">
        <v>6000</v>
      </c>
    </row>
    <row r="32" spans="1:15" x14ac:dyDescent="0.2">
      <c r="A32" s="20" t="s">
        <v>107</v>
      </c>
      <c r="B32" t="s">
        <v>108</v>
      </c>
    </row>
    <row r="33" spans="1:8" x14ac:dyDescent="0.2">
      <c r="A33" s="20" t="s">
        <v>109</v>
      </c>
      <c r="B33" t="s">
        <v>110</v>
      </c>
      <c r="H33">
        <v>1000</v>
      </c>
    </row>
    <row r="34" spans="1:8" x14ac:dyDescent="0.2">
      <c r="A34" s="20" t="s">
        <v>111</v>
      </c>
      <c r="B34" t="s">
        <v>112</v>
      </c>
      <c r="H34">
        <v>2000</v>
      </c>
    </row>
    <row r="35" spans="1:8" x14ac:dyDescent="0.2">
      <c r="A35" s="20" t="s">
        <v>113</v>
      </c>
      <c r="B35" t="s">
        <v>114</v>
      </c>
    </row>
    <row r="36" spans="1:8" x14ac:dyDescent="0.2">
      <c r="A36" s="20" t="s">
        <v>115</v>
      </c>
      <c r="B36" t="s">
        <v>116</v>
      </c>
      <c r="H36">
        <v>1000</v>
      </c>
    </row>
    <row r="37" spans="1:8" x14ac:dyDescent="0.2">
      <c r="A37" s="20" t="s">
        <v>117</v>
      </c>
      <c r="B37" t="s">
        <v>118</v>
      </c>
      <c r="H37">
        <v>2000</v>
      </c>
    </row>
    <row r="38" spans="1:8" x14ac:dyDescent="0.2">
      <c r="A38" s="20" t="s">
        <v>119</v>
      </c>
      <c r="B38" t="s">
        <v>120</v>
      </c>
      <c r="H38">
        <v>3000</v>
      </c>
    </row>
    <row r="39" spans="1:8" x14ac:dyDescent="0.2">
      <c r="A39" s="20" t="s">
        <v>121</v>
      </c>
      <c r="B39" t="s">
        <v>122</v>
      </c>
      <c r="H39">
        <v>1000</v>
      </c>
    </row>
    <row r="40" spans="1:8" x14ac:dyDescent="0.2">
      <c r="A40" s="20" t="s">
        <v>123</v>
      </c>
      <c r="B40" t="s">
        <v>124</v>
      </c>
      <c r="H40">
        <v>500</v>
      </c>
    </row>
    <row r="41" spans="1:8" x14ac:dyDescent="0.2">
      <c r="A41" s="20" t="s">
        <v>125</v>
      </c>
      <c r="B41" t="s">
        <v>126</v>
      </c>
    </row>
    <row r="42" spans="1:8" x14ac:dyDescent="0.2">
      <c r="A42" s="20" t="s">
        <v>127</v>
      </c>
      <c r="B42" t="s">
        <v>128</v>
      </c>
      <c r="H42">
        <v>5000</v>
      </c>
    </row>
    <row r="43" spans="1:8" x14ac:dyDescent="0.2">
      <c r="A43" s="20">
        <v>63</v>
      </c>
      <c r="B43" t="s">
        <v>64</v>
      </c>
    </row>
    <row r="44" spans="1:8" x14ac:dyDescent="0.2">
      <c r="A44" s="20" t="s">
        <v>129</v>
      </c>
      <c r="B44" t="s">
        <v>130</v>
      </c>
    </row>
    <row r="45" spans="1:8" x14ac:dyDescent="0.2">
      <c r="A45" s="20" t="s">
        <v>131</v>
      </c>
      <c r="B45" t="s">
        <v>132</v>
      </c>
      <c r="H45">
        <v>1500</v>
      </c>
    </row>
    <row r="46" spans="1:8" x14ac:dyDescent="0.2">
      <c r="A46" s="20" t="s">
        <v>133</v>
      </c>
      <c r="B46" t="s">
        <v>134</v>
      </c>
    </row>
    <row r="47" spans="1:8" x14ac:dyDescent="0.2">
      <c r="A47" s="20" t="s">
        <v>135</v>
      </c>
      <c r="B47" t="s">
        <v>136</v>
      </c>
      <c r="H47">
        <v>1000</v>
      </c>
    </row>
    <row r="48" spans="1:8" x14ac:dyDescent="0.2">
      <c r="A48" s="20" t="s">
        <v>137</v>
      </c>
      <c r="B48" t="s">
        <v>138</v>
      </c>
    </row>
    <row r="49" spans="1:8" x14ac:dyDescent="0.2">
      <c r="A49" s="20" t="s">
        <v>139</v>
      </c>
      <c r="B49" t="s">
        <v>140</v>
      </c>
      <c r="H49">
        <v>500</v>
      </c>
    </row>
    <row r="50" spans="1:8" x14ac:dyDescent="0.2">
      <c r="A50" s="20">
        <v>64</v>
      </c>
      <c r="B50" t="s">
        <v>67</v>
      </c>
    </row>
    <row r="51" spans="1:8" x14ac:dyDescent="0.2">
      <c r="A51" s="20" t="s">
        <v>141</v>
      </c>
      <c r="B51" t="s">
        <v>142</v>
      </c>
    </row>
    <row r="52" spans="1:8" x14ac:dyDescent="0.2">
      <c r="A52" s="20" t="s">
        <v>143</v>
      </c>
      <c r="B52" t="s">
        <v>144</v>
      </c>
      <c r="H52">
        <v>1000</v>
      </c>
    </row>
    <row r="53" spans="1:8" x14ac:dyDescent="0.2">
      <c r="A53" s="20" t="s">
        <v>145</v>
      </c>
      <c r="B53" t="s">
        <v>146</v>
      </c>
      <c r="H53">
        <v>200</v>
      </c>
    </row>
    <row r="54" spans="1:8" x14ac:dyDescent="0.2">
      <c r="A54" s="20" t="s">
        <v>147</v>
      </c>
      <c r="B54" t="s">
        <v>148</v>
      </c>
    </row>
    <row r="55" spans="1:8" x14ac:dyDescent="0.2">
      <c r="A55" s="20" t="s">
        <v>149</v>
      </c>
      <c r="B55" t="s">
        <v>150</v>
      </c>
      <c r="H55">
        <v>5000</v>
      </c>
    </row>
    <row r="56" spans="1:8" x14ac:dyDescent="0.2">
      <c r="A56" s="20" t="s">
        <v>151</v>
      </c>
      <c r="B56" t="s">
        <v>152</v>
      </c>
      <c r="H56">
        <v>2500</v>
      </c>
    </row>
    <row r="57" spans="1:8" x14ac:dyDescent="0.2">
      <c r="A57" s="20" t="s">
        <v>153</v>
      </c>
      <c r="B57" t="s">
        <v>154</v>
      </c>
    </row>
    <row r="58" spans="1:8" x14ac:dyDescent="0.2">
      <c r="A58" s="20" t="s">
        <v>155</v>
      </c>
      <c r="B58" t="s">
        <v>154</v>
      </c>
      <c r="H58">
        <v>3000</v>
      </c>
    </row>
    <row r="59" spans="1:8" x14ac:dyDescent="0.2">
      <c r="A59" s="20" t="s">
        <v>156</v>
      </c>
      <c r="B59" t="s">
        <v>157</v>
      </c>
    </row>
    <row r="60" spans="1:8" x14ac:dyDescent="0.2">
      <c r="A60" s="20" t="s">
        <v>158</v>
      </c>
      <c r="B60" t="s">
        <v>159</v>
      </c>
      <c r="H60">
        <v>1000</v>
      </c>
    </row>
    <row r="61" spans="1:8" x14ac:dyDescent="0.2">
      <c r="A61" s="20" t="s">
        <v>160</v>
      </c>
      <c r="B61" t="s">
        <v>161</v>
      </c>
    </row>
    <row r="62" spans="1:8" x14ac:dyDescent="0.2">
      <c r="A62" s="20" t="s">
        <v>162</v>
      </c>
      <c r="B62" t="s">
        <v>161</v>
      </c>
      <c r="H62">
        <v>2500</v>
      </c>
    </row>
    <row r="63" spans="1:8" x14ac:dyDescent="0.2">
      <c r="A63" s="20" t="s">
        <v>163</v>
      </c>
      <c r="B63" t="s">
        <v>164</v>
      </c>
      <c r="H63">
        <v>400</v>
      </c>
    </row>
    <row r="64" spans="1:8" x14ac:dyDescent="0.2">
      <c r="A64" s="20" t="s">
        <v>165</v>
      </c>
      <c r="B64" t="s">
        <v>166</v>
      </c>
    </row>
    <row r="65" spans="1:8" x14ac:dyDescent="0.2">
      <c r="A65" s="20" t="s">
        <v>167</v>
      </c>
      <c r="B65" t="s">
        <v>168</v>
      </c>
      <c r="H65">
        <v>200</v>
      </c>
    </row>
    <row r="66" spans="1:8" x14ac:dyDescent="0.2">
      <c r="A66" s="20" t="s">
        <v>169</v>
      </c>
      <c r="B66" t="s">
        <v>170</v>
      </c>
      <c r="H66">
        <v>1400</v>
      </c>
    </row>
    <row r="67" spans="1:8" x14ac:dyDescent="0.2">
      <c r="A67" s="20" t="s">
        <v>171</v>
      </c>
      <c r="B67" t="s">
        <v>172</v>
      </c>
    </row>
    <row r="68" spans="1:8" x14ac:dyDescent="0.2">
      <c r="A68" s="20" t="s">
        <v>173</v>
      </c>
      <c r="B68" t="s">
        <v>174</v>
      </c>
      <c r="H68">
        <v>800</v>
      </c>
    </row>
    <row r="69" spans="1:8" x14ac:dyDescent="0.2">
      <c r="A69" s="20">
        <v>65</v>
      </c>
      <c r="B69" t="s">
        <v>70</v>
      </c>
    </row>
    <row r="70" spans="1:8" x14ac:dyDescent="0.2">
      <c r="A70" s="20" t="s">
        <v>175</v>
      </c>
      <c r="B70" t="s">
        <v>176</v>
      </c>
    </row>
    <row r="71" spans="1:8" x14ac:dyDescent="0.2">
      <c r="A71" s="20" t="s">
        <v>177</v>
      </c>
      <c r="B71" t="s">
        <v>178</v>
      </c>
      <c r="H71">
        <v>6000</v>
      </c>
    </row>
    <row r="72" spans="1:8" x14ac:dyDescent="0.2">
      <c r="A72" s="20">
        <v>66</v>
      </c>
      <c r="B72" t="s">
        <v>73</v>
      </c>
    </row>
    <row r="73" spans="1:8" x14ac:dyDescent="0.2">
      <c r="A73" s="20" t="s">
        <v>179</v>
      </c>
      <c r="B73" t="s">
        <v>180</v>
      </c>
    </row>
    <row r="74" spans="1:8" x14ac:dyDescent="0.2">
      <c r="A74" s="20" t="s">
        <v>181</v>
      </c>
      <c r="B74" t="s">
        <v>182</v>
      </c>
      <c r="H74">
        <v>1000</v>
      </c>
    </row>
    <row r="75" spans="1:8" x14ac:dyDescent="0.2">
      <c r="A75" s="20" t="s">
        <v>183</v>
      </c>
      <c r="B75" t="s">
        <v>184</v>
      </c>
      <c r="H75">
        <v>2000</v>
      </c>
    </row>
    <row r="76" spans="1:8" x14ac:dyDescent="0.2">
      <c r="A76" s="20" t="s">
        <v>185</v>
      </c>
      <c r="B76" t="s">
        <v>186</v>
      </c>
    </row>
    <row r="77" spans="1:8" x14ac:dyDescent="0.2">
      <c r="A77" s="20" t="s">
        <v>187</v>
      </c>
      <c r="B77" t="s">
        <v>188</v>
      </c>
      <c r="H77">
        <v>400</v>
      </c>
    </row>
    <row r="78" spans="1:8" x14ac:dyDescent="0.2">
      <c r="A78" s="20" t="s">
        <v>189</v>
      </c>
      <c r="B78" t="s">
        <v>190</v>
      </c>
      <c r="H78">
        <v>200</v>
      </c>
    </row>
    <row r="79" spans="1:8" x14ac:dyDescent="0.2">
      <c r="A79" s="20" t="s">
        <v>191</v>
      </c>
      <c r="B79" t="s">
        <v>192</v>
      </c>
      <c r="H79">
        <v>1000</v>
      </c>
    </row>
    <row r="80" spans="1:8" x14ac:dyDescent="0.2">
      <c r="A80" s="20" t="s">
        <v>193</v>
      </c>
      <c r="B80" t="s">
        <v>194</v>
      </c>
      <c r="H80">
        <v>2500</v>
      </c>
    </row>
    <row r="81" spans="8:8" x14ac:dyDescent="0.2">
      <c r="H81" s="36"/>
    </row>
  </sheetData>
  <phoneticPr fontId="14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B1" workbookViewId="0">
      <selection activeCell="E27" sqref="E27"/>
    </sheetView>
  </sheetViews>
  <sheetFormatPr defaultRowHeight="12.75" x14ac:dyDescent="0.2"/>
  <sheetData>
    <row r="1" spans="1:15" x14ac:dyDescent="0.2">
      <c r="A1" s="20">
        <v>60</v>
      </c>
      <c r="B1" t="s">
        <v>41</v>
      </c>
      <c r="J1" s="19" t="s">
        <v>206</v>
      </c>
    </row>
    <row r="2" spans="1:15" x14ac:dyDescent="0.2">
      <c r="A2" s="20" t="s">
        <v>43</v>
      </c>
      <c r="B2" t="s">
        <v>44</v>
      </c>
      <c r="J2" s="19" t="s">
        <v>208</v>
      </c>
    </row>
    <row r="3" spans="1:15" x14ac:dyDescent="0.2">
      <c r="A3" s="20" t="s">
        <v>46</v>
      </c>
      <c r="B3" t="s">
        <v>47</v>
      </c>
      <c r="H3">
        <v>50000</v>
      </c>
      <c r="J3" s="19" t="s">
        <v>209</v>
      </c>
    </row>
    <row r="4" spans="1:15" x14ac:dyDescent="0.2">
      <c r="A4" s="20" t="s">
        <v>49</v>
      </c>
      <c r="B4" t="s">
        <v>50</v>
      </c>
      <c r="H4">
        <v>30000</v>
      </c>
      <c r="J4" s="19" t="s">
        <v>207</v>
      </c>
    </row>
    <row r="5" spans="1:15" x14ac:dyDescent="0.2">
      <c r="A5" s="20" t="s">
        <v>52</v>
      </c>
      <c r="B5" t="s">
        <v>53</v>
      </c>
      <c r="J5" s="20">
        <v>60</v>
      </c>
      <c r="K5" t="s">
        <v>41</v>
      </c>
      <c r="O5" s="47">
        <f>SUM(H3:H11)</f>
        <v>125000</v>
      </c>
    </row>
    <row r="6" spans="1:15" x14ac:dyDescent="0.2">
      <c r="A6" s="20" t="s">
        <v>54</v>
      </c>
      <c r="B6" t="s">
        <v>55</v>
      </c>
      <c r="H6">
        <v>25000</v>
      </c>
      <c r="J6" s="20">
        <v>61</v>
      </c>
      <c r="K6" t="s">
        <v>58</v>
      </c>
      <c r="O6" s="47">
        <f>SUM(H16:H23)</f>
        <v>34000</v>
      </c>
    </row>
    <row r="7" spans="1:15" x14ac:dyDescent="0.2">
      <c r="A7" s="20" t="s">
        <v>56</v>
      </c>
      <c r="B7" t="s">
        <v>57</v>
      </c>
      <c r="J7" s="20">
        <v>62</v>
      </c>
      <c r="K7" t="s">
        <v>61</v>
      </c>
      <c r="O7" s="47">
        <f>SUM(H26:H42)</f>
        <v>36500</v>
      </c>
    </row>
    <row r="8" spans="1:15" x14ac:dyDescent="0.2">
      <c r="A8" s="20" t="s">
        <v>59</v>
      </c>
      <c r="B8" t="s">
        <v>60</v>
      </c>
      <c r="H8">
        <v>10000</v>
      </c>
      <c r="J8" s="20">
        <v>63</v>
      </c>
      <c r="K8" t="s">
        <v>64</v>
      </c>
      <c r="O8" s="47">
        <f>SUM(H45:H49)</f>
        <v>3000</v>
      </c>
    </row>
    <row r="9" spans="1:15" x14ac:dyDescent="0.2">
      <c r="A9" s="20" t="s">
        <v>62</v>
      </c>
      <c r="B9" t="s">
        <v>63</v>
      </c>
      <c r="H9">
        <v>5000</v>
      </c>
      <c r="J9" s="20">
        <v>64</v>
      </c>
      <c r="K9" t="s">
        <v>67</v>
      </c>
      <c r="O9" s="47">
        <f>SUM(H52:H68)</f>
        <v>18000</v>
      </c>
    </row>
    <row r="10" spans="1:15" x14ac:dyDescent="0.2">
      <c r="A10" s="20" t="s">
        <v>65</v>
      </c>
      <c r="B10" t="s">
        <v>66</v>
      </c>
      <c r="J10" s="20">
        <v>65</v>
      </c>
      <c r="K10" t="s">
        <v>70</v>
      </c>
      <c r="O10" s="47">
        <f>SUM(H71)</f>
        <v>6000</v>
      </c>
    </row>
    <row r="11" spans="1:15" x14ac:dyDescent="0.2">
      <c r="A11" s="20" t="s">
        <v>68</v>
      </c>
      <c r="B11" t="s">
        <v>69</v>
      </c>
      <c r="H11">
        <v>5000</v>
      </c>
      <c r="J11" s="20">
        <v>66</v>
      </c>
      <c r="K11" t="s">
        <v>73</v>
      </c>
      <c r="O11" s="47">
        <f>SUM(H74:H80)</f>
        <v>7100</v>
      </c>
    </row>
    <row r="12" spans="1:15" x14ac:dyDescent="0.2">
      <c r="A12" s="20" t="s">
        <v>71</v>
      </c>
      <c r="B12" t="s">
        <v>72</v>
      </c>
      <c r="N12" t="s">
        <v>4</v>
      </c>
      <c r="O12" s="48">
        <f>SUM(O5:O11)</f>
        <v>229600</v>
      </c>
    </row>
    <row r="13" spans="1:15" x14ac:dyDescent="0.2">
      <c r="A13" s="20" t="s">
        <v>74</v>
      </c>
      <c r="B13" t="s">
        <v>75</v>
      </c>
    </row>
    <row r="14" spans="1:15" x14ac:dyDescent="0.2">
      <c r="A14" s="20">
        <v>61</v>
      </c>
      <c r="B14" t="s">
        <v>58</v>
      </c>
      <c r="K14" t="s">
        <v>202</v>
      </c>
      <c r="L14" t="s">
        <v>203</v>
      </c>
      <c r="M14" t="s">
        <v>204</v>
      </c>
      <c r="N14" t="s">
        <v>205</v>
      </c>
      <c r="O14" t="s">
        <v>4</v>
      </c>
    </row>
    <row r="15" spans="1:15" x14ac:dyDescent="0.2">
      <c r="A15" s="20" t="s">
        <v>76</v>
      </c>
      <c r="B15" t="s">
        <v>77</v>
      </c>
      <c r="J15" s="31">
        <v>60</v>
      </c>
      <c r="K15" s="32">
        <v>0.4</v>
      </c>
      <c r="L15" s="32">
        <v>0.3</v>
      </c>
      <c r="M15" s="32">
        <v>0.3</v>
      </c>
      <c r="N15" s="32">
        <v>0</v>
      </c>
      <c r="O15" s="32">
        <f t="shared" ref="O15:O21" si="0">SUM(K15:N15)</f>
        <v>1</v>
      </c>
    </row>
    <row r="16" spans="1:15" x14ac:dyDescent="0.2">
      <c r="A16" s="20" t="s">
        <v>78</v>
      </c>
      <c r="B16" t="s">
        <v>79</v>
      </c>
      <c r="H16">
        <v>3000</v>
      </c>
      <c r="J16" s="31">
        <v>61</v>
      </c>
      <c r="K16" s="32">
        <v>0.8</v>
      </c>
      <c r="L16" s="32">
        <v>0.2</v>
      </c>
      <c r="M16" s="32">
        <v>0</v>
      </c>
      <c r="N16" s="32">
        <v>0</v>
      </c>
      <c r="O16" s="32">
        <f t="shared" si="0"/>
        <v>1</v>
      </c>
    </row>
    <row r="17" spans="1:15" x14ac:dyDescent="0.2">
      <c r="A17" s="20" t="s">
        <v>80</v>
      </c>
      <c r="B17" t="s">
        <v>81</v>
      </c>
      <c r="H17">
        <v>5000</v>
      </c>
      <c r="J17" s="31">
        <v>62</v>
      </c>
      <c r="K17" s="32">
        <v>0.3</v>
      </c>
      <c r="L17" s="32">
        <v>0.1</v>
      </c>
      <c r="M17" s="32">
        <v>0.6</v>
      </c>
      <c r="N17" s="32">
        <v>0</v>
      </c>
      <c r="O17" s="32">
        <f t="shared" si="0"/>
        <v>1</v>
      </c>
    </row>
    <row r="18" spans="1:15" x14ac:dyDescent="0.2">
      <c r="A18" s="20" t="s">
        <v>82</v>
      </c>
      <c r="B18" t="s">
        <v>83</v>
      </c>
      <c r="H18">
        <v>6000</v>
      </c>
      <c r="J18" s="31">
        <v>63</v>
      </c>
      <c r="K18" s="32">
        <v>0.2</v>
      </c>
      <c r="L18" s="32">
        <v>0.4</v>
      </c>
      <c r="M18" s="32">
        <v>0.4</v>
      </c>
      <c r="N18" s="32">
        <v>0</v>
      </c>
      <c r="O18" s="32">
        <f t="shared" si="0"/>
        <v>1</v>
      </c>
    </row>
    <row r="19" spans="1:15" x14ac:dyDescent="0.2">
      <c r="A19" s="20" t="s">
        <v>84</v>
      </c>
      <c r="B19" t="s">
        <v>85</v>
      </c>
      <c r="J19" s="31">
        <v>64</v>
      </c>
      <c r="K19" s="32">
        <v>0.4</v>
      </c>
      <c r="L19" s="32">
        <v>0.5</v>
      </c>
      <c r="M19" s="32">
        <v>0.1</v>
      </c>
      <c r="N19" s="32">
        <v>0</v>
      </c>
      <c r="O19" s="32">
        <f t="shared" si="0"/>
        <v>1</v>
      </c>
    </row>
    <row r="20" spans="1:15" x14ac:dyDescent="0.2">
      <c r="A20" s="20" t="s">
        <v>86</v>
      </c>
      <c r="B20" t="s">
        <v>87</v>
      </c>
      <c r="H20">
        <v>8000</v>
      </c>
      <c r="J20" s="31">
        <v>65</v>
      </c>
      <c r="K20" s="32">
        <v>0</v>
      </c>
      <c r="L20" s="32">
        <v>0</v>
      </c>
      <c r="M20" s="32">
        <v>0</v>
      </c>
      <c r="N20" s="32">
        <v>1</v>
      </c>
      <c r="O20" s="32">
        <f t="shared" si="0"/>
        <v>1</v>
      </c>
    </row>
    <row r="21" spans="1:15" x14ac:dyDescent="0.2">
      <c r="A21" s="20" t="s">
        <v>88</v>
      </c>
      <c r="B21" t="s">
        <v>89</v>
      </c>
      <c r="J21" s="31">
        <v>66</v>
      </c>
      <c r="K21" s="32">
        <v>0.5</v>
      </c>
      <c r="L21" s="32">
        <v>0.1</v>
      </c>
      <c r="M21" s="32">
        <v>0.4</v>
      </c>
      <c r="N21" s="32">
        <v>0</v>
      </c>
      <c r="O21" s="32">
        <f t="shared" si="0"/>
        <v>1</v>
      </c>
    </row>
    <row r="22" spans="1:15" x14ac:dyDescent="0.2">
      <c r="A22" s="20" t="s">
        <v>90</v>
      </c>
      <c r="B22" t="s">
        <v>91</v>
      </c>
      <c r="H22">
        <v>10000</v>
      </c>
      <c r="K22" s="7"/>
      <c r="L22" s="7"/>
      <c r="M22" s="7"/>
      <c r="N22" s="7"/>
      <c r="O22" s="7"/>
    </row>
    <row r="23" spans="1:15" x14ac:dyDescent="0.2">
      <c r="A23" s="20" t="s">
        <v>92</v>
      </c>
      <c r="B23" t="s">
        <v>93</v>
      </c>
      <c r="H23">
        <v>2000</v>
      </c>
    </row>
    <row r="24" spans="1:15" x14ac:dyDescent="0.2">
      <c r="A24" s="20">
        <v>62</v>
      </c>
      <c r="B24" t="s">
        <v>61</v>
      </c>
      <c r="J24" t="s">
        <v>202</v>
      </c>
      <c r="K24" s="30" t="s">
        <v>45</v>
      </c>
      <c r="O24" s="49">
        <f>O5*K15+O6*K16+O7*K17+O8*K18+O9*K19+O10*K20+O11*K21</f>
        <v>99500</v>
      </c>
    </row>
    <row r="25" spans="1:15" x14ac:dyDescent="0.2">
      <c r="A25" s="20" t="s">
        <v>94</v>
      </c>
      <c r="B25" t="s">
        <v>95</v>
      </c>
      <c r="J25" t="s">
        <v>203</v>
      </c>
      <c r="K25" s="30" t="s">
        <v>48</v>
      </c>
      <c r="O25" s="49">
        <f>O5*L15+O6*L16+O7*L17+O8*L18+O9*L19+O10*L20+O11*L21</f>
        <v>58860</v>
      </c>
    </row>
    <row r="26" spans="1:15" x14ac:dyDescent="0.2">
      <c r="A26" s="20" t="s">
        <v>96</v>
      </c>
      <c r="B26" t="s">
        <v>97</v>
      </c>
      <c r="H26">
        <v>1000</v>
      </c>
      <c r="J26" t="s">
        <v>204</v>
      </c>
      <c r="K26" s="30" t="s">
        <v>42</v>
      </c>
      <c r="O26" s="49">
        <f>O5*M15+O6*M16+O7*M17+O8*M18+O9*M19+O10*M20+O11*M21</f>
        <v>65240</v>
      </c>
    </row>
    <row r="27" spans="1:15" x14ac:dyDescent="0.2">
      <c r="A27" s="20" t="s">
        <v>98</v>
      </c>
      <c r="B27" t="s">
        <v>99</v>
      </c>
      <c r="H27">
        <v>2000</v>
      </c>
      <c r="J27" t="s">
        <v>205</v>
      </c>
      <c r="K27" s="30" t="s">
        <v>51</v>
      </c>
      <c r="O27" s="49">
        <f>O10</f>
        <v>6000</v>
      </c>
    </row>
    <row r="28" spans="1:15" x14ac:dyDescent="0.2">
      <c r="A28" s="20" t="s">
        <v>100</v>
      </c>
      <c r="B28" t="s">
        <v>101</v>
      </c>
      <c r="N28" t="s">
        <v>4</v>
      </c>
      <c r="O28" s="50">
        <f>SUM(O24:O27)</f>
        <v>229600</v>
      </c>
    </row>
    <row r="29" spans="1:15" x14ac:dyDescent="0.2">
      <c r="A29" s="20" t="s">
        <v>102</v>
      </c>
      <c r="B29" t="s">
        <v>17</v>
      </c>
    </row>
    <row r="30" spans="1:15" x14ac:dyDescent="0.2">
      <c r="A30" s="20" t="s">
        <v>103</v>
      </c>
      <c r="B30" t="s">
        <v>104</v>
      </c>
      <c r="H30">
        <v>12000</v>
      </c>
    </row>
    <row r="31" spans="1:15" x14ac:dyDescent="0.2">
      <c r="A31" s="20" t="s">
        <v>105</v>
      </c>
      <c r="B31" t="s">
        <v>106</v>
      </c>
      <c r="H31">
        <v>6000</v>
      </c>
    </row>
    <row r="32" spans="1:15" x14ac:dyDescent="0.2">
      <c r="A32" s="20" t="s">
        <v>107</v>
      </c>
      <c r="B32" t="s">
        <v>108</v>
      </c>
    </row>
    <row r="33" spans="1:8" x14ac:dyDescent="0.2">
      <c r="A33" s="20" t="s">
        <v>109</v>
      </c>
      <c r="B33" t="s">
        <v>110</v>
      </c>
      <c r="H33">
        <v>1000</v>
      </c>
    </row>
    <row r="34" spans="1:8" x14ac:dyDescent="0.2">
      <c r="A34" s="20" t="s">
        <v>111</v>
      </c>
      <c r="B34" t="s">
        <v>112</v>
      </c>
      <c r="H34">
        <v>2000</v>
      </c>
    </row>
    <row r="35" spans="1:8" x14ac:dyDescent="0.2">
      <c r="A35" s="20" t="s">
        <v>113</v>
      </c>
      <c r="B35" t="s">
        <v>114</v>
      </c>
    </row>
    <row r="36" spans="1:8" x14ac:dyDescent="0.2">
      <c r="A36" s="20" t="s">
        <v>115</v>
      </c>
      <c r="B36" t="s">
        <v>116</v>
      </c>
      <c r="H36">
        <v>1000</v>
      </c>
    </row>
    <row r="37" spans="1:8" x14ac:dyDescent="0.2">
      <c r="A37" s="20" t="s">
        <v>117</v>
      </c>
      <c r="B37" t="s">
        <v>118</v>
      </c>
      <c r="H37">
        <v>2000</v>
      </c>
    </row>
    <row r="38" spans="1:8" x14ac:dyDescent="0.2">
      <c r="A38" s="20" t="s">
        <v>119</v>
      </c>
      <c r="B38" t="s">
        <v>120</v>
      </c>
      <c r="H38">
        <v>3000</v>
      </c>
    </row>
    <row r="39" spans="1:8" x14ac:dyDescent="0.2">
      <c r="A39" s="20" t="s">
        <v>121</v>
      </c>
      <c r="B39" t="s">
        <v>122</v>
      </c>
      <c r="H39">
        <v>1000</v>
      </c>
    </row>
    <row r="40" spans="1:8" x14ac:dyDescent="0.2">
      <c r="A40" s="20" t="s">
        <v>123</v>
      </c>
      <c r="B40" t="s">
        <v>124</v>
      </c>
      <c r="H40">
        <v>500</v>
      </c>
    </row>
    <row r="41" spans="1:8" x14ac:dyDescent="0.2">
      <c r="A41" s="20" t="s">
        <v>125</v>
      </c>
      <c r="B41" t="s">
        <v>126</v>
      </c>
    </row>
    <row r="42" spans="1:8" x14ac:dyDescent="0.2">
      <c r="A42" s="20" t="s">
        <v>127</v>
      </c>
      <c r="B42" t="s">
        <v>128</v>
      </c>
      <c r="H42">
        <v>5000</v>
      </c>
    </row>
    <row r="43" spans="1:8" x14ac:dyDescent="0.2">
      <c r="A43" s="20">
        <v>63</v>
      </c>
      <c r="B43" t="s">
        <v>64</v>
      </c>
    </row>
    <row r="44" spans="1:8" x14ac:dyDescent="0.2">
      <c r="A44" s="20" t="s">
        <v>129</v>
      </c>
      <c r="B44" t="s">
        <v>130</v>
      </c>
    </row>
    <row r="45" spans="1:8" x14ac:dyDescent="0.2">
      <c r="A45" s="20" t="s">
        <v>131</v>
      </c>
      <c r="B45" t="s">
        <v>132</v>
      </c>
      <c r="H45">
        <v>1500</v>
      </c>
    </row>
    <row r="46" spans="1:8" x14ac:dyDescent="0.2">
      <c r="A46" s="20" t="s">
        <v>133</v>
      </c>
      <c r="B46" t="s">
        <v>134</v>
      </c>
    </row>
    <row r="47" spans="1:8" x14ac:dyDescent="0.2">
      <c r="A47" s="20" t="s">
        <v>135</v>
      </c>
      <c r="B47" t="s">
        <v>136</v>
      </c>
      <c r="H47">
        <v>1000</v>
      </c>
    </row>
    <row r="48" spans="1:8" x14ac:dyDescent="0.2">
      <c r="A48" s="20" t="s">
        <v>137</v>
      </c>
      <c r="B48" t="s">
        <v>138</v>
      </c>
    </row>
    <row r="49" spans="1:8" x14ac:dyDescent="0.2">
      <c r="A49" s="20" t="s">
        <v>139</v>
      </c>
      <c r="B49" t="s">
        <v>140</v>
      </c>
      <c r="H49">
        <v>500</v>
      </c>
    </row>
    <row r="50" spans="1:8" x14ac:dyDescent="0.2">
      <c r="A50" s="20">
        <v>64</v>
      </c>
      <c r="B50" t="s">
        <v>67</v>
      </c>
    </row>
    <row r="51" spans="1:8" x14ac:dyDescent="0.2">
      <c r="A51" s="20" t="s">
        <v>141</v>
      </c>
      <c r="B51" t="s">
        <v>142</v>
      </c>
    </row>
    <row r="52" spans="1:8" x14ac:dyDescent="0.2">
      <c r="A52" s="20" t="s">
        <v>143</v>
      </c>
      <c r="B52" t="s">
        <v>144</v>
      </c>
      <c r="H52">
        <v>1000</v>
      </c>
    </row>
    <row r="53" spans="1:8" x14ac:dyDescent="0.2">
      <c r="A53" s="20" t="s">
        <v>145</v>
      </c>
      <c r="B53" t="s">
        <v>146</v>
      </c>
      <c r="H53">
        <v>200</v>
      </c>
    </row>
    <row r="54" spans="1:8" x14ac:dyDescent="0.2">
      <c r="A54" s="20" t="s">
        <v>147</v>
      </c>
      <c r="B54" t="s">
        <v>148</v>
      </c>
    </row>
    <row r="55" spans="1:8" x14ac:dyDescent="0.2">
      <c r="A55" s="20" t="s">
        <v>149</v>
      </c>
      <c r="B55" t="s">
        <v>150</v>
      </c>
      <c r="H55">
        <v>5000</v>
      </c>
    </row>
    <row r="56" spans="1:8" x14ac:dyDescent="0.2">
      <c r="A56" s="20" t="s">
        <v>151</v>
      </c>
      <c r="B56" t="s">
        <v>152</v>
      </c>
      <c r="H56">
        <v>2500</v>
      </c>
    </row>
    <row r="57" spans="1:8" x14ac:dyDescent="0.2">
      <c r="A57" s="20" t="s">
        <v>153</v>
      </c>
      <c r="B57" t="s">
        <v>154</v>
      </c>
    </row>
    <row r="58" spans="1:8" x14ac:dyDescent="0.2">
      <c r="A58" s="20" t="s">
        <v>155</v>
      </c>
      <c r="B58" t="s">
        <v>154</v>
      </c>
      <c r="H58">
        <v>3000</v>
      </c>
    </row>
    <row r="59" spans="1:8" x14ac:dyDescent="0.2">
      <c r="A59" s="20" t="s">
        <v>156</v>
      </c>
      <c r="B59" t="s">
        <v>157</v>
      </c>
    </row>
    <row r="60" spans="1:8" x14ac:dyDescent="0.2">
      <c r="A60" s="20" t="s">
        <v>158</v>
      </c>
      <c r="B60" t="s">
        <v>159</v>
      </c>
      <c r="H60">
        <v>1000</v>
      </c>
    </row>
    <row r="61" spans="1:8" x14ac:dyDescent="0.2">
      <c r="A61" s="20" t="s">
        <v>160</v>
      </c>
      <c r="B61" t="s">
        <v>161</v>
      </c>
    </row>
    <row r="62" spans="1:8" x14ac:dyDescent="0.2">
      <c r="A62" s="20" t="s">
        <v>162</v>
      </c>
      <c r="B62" t="s">
        <v>161</v>
      </c>
      <c r="H62">
        <v>2500</v>
      </c>
    </row>
    <row r="63" spans="1:8" x14ac:dyDescent="0.2">
      <c r="A63" s="20" t="s">
        <v>163</v>
      </c>
      <c r="B63" t="s">
        <v>164</v>
      </c>
      <c r="H63">
        <v>400</v>
      </c>
    </row>
    <row r="64" spans="1:8" x14ac:dyDescent="0.2">
      <c r="A64" s="20" t="s">
        <v>165</v>
      </c>
      <c r="B64" t="s">
        <v>166</v>
      </c>
    </row>
    <row r="65" spans="1:8" x14ac:dyDescent="0.2">
      <c r="A65" s="20" t="s">
        <v>167</v>
      </c>
      <c r="B65" t="s">
        <v>168</v>
      </c>
      <c r="H65">
        <v>200</v>
      </c>
    </row>
    <row r="66" spans="1:8" x14ac:dyDescent="0.2">
      <c r="A66" s="20" t="s">
        <v>169</v>
      </c>
      <c r="B66" t="s">
        <v>170</v>
      </c>
      <c r="H66">
        <v>1400</v>
      </c>
    </row>
    <row r="67" spans="1:8" x14ac:dyDescent="0.2">
      <c r="A67" s="20" t="s">
        <v>171</v>
      </c>
      <c r="B67" t="s">
        <v>172</v>
      </c>
    </row>
    <row r="68" spans="1:8" x14ac:dyDescent="0.2">
      <c r="A68" s="20" t="s">
        <v>173</v>
      </c>
      <c r="B68" t="s">
        <v>174</v>
      </c>
      <c r="H68">
        <v>800</v>
      </c>
    </row>
    <row r="69" spans="1:8" x14ac:dyDescent="0.2">
      <c r="A69" s="20">
        <v>65</v>
      </c>
      <c r="B69" t="s">
        <v>70</v>
      </c>
    </row>
    <row r="70" spans="1:8" x14ac:dyDescent="0.2">
      <c r="A70" s="20" t="s">
        <v>175</v>
      </c>
      <c r="B70" t="s">
        <v>176</v>
      </c>
    </row>
    <row r="71" spans="1:8" x14ac:dyDescent="0.2">
      <c r="A71" s="20" t="s">
        <v>177</v>
      </c>
      <c r="B71" t="s">
        <v>178</v>
      </c>
      <c r="H71">
        <v>6000</v>
      </c>
    </row>
    <row r="72" spans="1:8" x14ac:dyDescent="0.2">
      <c r="A72" s="20">
        <v>66</v>
      </c>
      <c r="B72" t="s">
        <v>73</v>
      </c>
    </row>
    <row r="73" spans="1:8" x14ac:dyDescent="0.2">
      <c r="A73" s="20" t="s">
        <v>179</v>
      </c>
      <c r="B73" t="s">
        <v>180</v>
      </c>
    </row>
    <row r="74" spans="1:8" x14ac:dyDescent="0.2">
      <c r="A74" s="20" t="s">
        <v>181</v>
      </c>
      <c r="B74" t="s">
        <v>182</v>
      </c>
      <c r="H74">
        <v>1000</v>
      </c>
    </row>
    <row r="75" spans="1:8" x14ac:dyDescent="0.2">
      <c r="A75" s="20" t="s">
        <v>183</v>
      </c>
      <c r="B75" t="s">
        <v>184</v>
      </c>
      <c r="H75">
        <v>2000</v>
      </c>
    </row>
    <row r="76" spans="1:8" x14ac:dyDescent="0.2">
      <c r="A76" s="20" t="s">
        <v>185</v>
      </c>
      <c r="B76" t="s">
        <v>186</v>
      </c>
    </row>
    <row r="77" spans="1:8" x14ac:dyDescent="0.2">
      <c r="A77" s="20" t="s">
        <v>187</v>
      </c>
      <c r="B77" t="s">
        <v>188</v>
      </c>
      <c r="H77">
        <v>400</v>
      </c>
    </row>
    <row r="78" spans="1:8" x14ac:dyDescent="0.2">
      <c r="A78" s="20" t="s">
        <v>189</v>
      </c>
      <c r="B78" t="s">
        <v>190</v>
      </c>
      <c r="H78">
        <v>200</v>
      </c>
    </row>
    <row r="79" spans="1:8" x14ac:dyDescent="0.2">
      <c r="A79" s="20" t="s">
        <v>191</v>
      </c>
      <c r="B79" t="s">
        <v>192</v>
      </c>
      <c r="H79">
        <v>1000</v>
      </c>
    </row>
    <row r="80" spans="1:8" x14ac:dyDescent="0.2">
      <c r="A80" s="20" t="s">
        <v>193</v>
      </c>
      <c r="B80" t="s">
        <v>194</v>
      </c>
      <c r="H80">
        <v>2500</v>
      </c>
    </row>
    <row r="81" spans="8:8" x14ac:dyDescent="0.2">
      <c r="H81" s="12">
        <f>SUM(H1:H80)</f>
        <v>229600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ΕΙΣΑΓΩΓΗ</vt:lpstr>
      <vt:lpstr>ΜΕΡΙΣΜΟΣ</vt:lpstr>
      <vt:lpstr>KOIN1</vt:lpstr>
      <vt:lpstr>KOIN1-ΛΥΣΗ</vt:lpstr>
      <vt:lpstr>TOYOTA1</vt:lpstr>
      <vt:lpstr>TOYOTA1-ΛΥΣΗ</vt:lpstr>
      <vt:lpstr>TOYOTA1-ΛΥΣΗ1</vt:lpstr>
      <vt:lpstr>ΜΕΡΙΣΜΟΣ-ΕΓΛΣ</vt:lpstr>
      <vt:lpstr>ΜΕΡΙΣΜΟΣ-ΕΓΛΣ-ΛΥΣΗ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DCD</dc:creator>
  <cp:lastModifiedBy>Valued Acer Customer</cp:lastModifiedBy>
  <cp:lastPrinted>2001-08-08T07:43:35Z</cp:lastPrinted>
  <dcterms:created xsi:type="dcterms:W3CDTF">2001-07-25T03:15:26Z</dcterms:created>
  <dcterms:modified xsi:type="dcterms:W3CDTF">2011-01-25T16:43:47Z</dcterms:modified>
</cp:coreProperties>
</file>