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mbeddings/oleObject1.bin" ContentType="application/vnd.openxmlformats-officedocument.oleObject"/>
  <Override PartName="/xl/drawings/drawing3.xml" ContentType="application/vnd.openxmlformats-officedocument.drawing+xml"/>
  <Override PartName="/xl/embeddings/oleObject2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005" yWindow="-75" windowWidth="12120" windowHeight="9105" firstSheet="4" activeTab="9"/>
  </bookViews>
  <sheets>
    <sheet name="ΕΙΣΑΓΩΓΗ" sheetId="43" r:id="rId1"/>
    <sheet name="ΤΥΠΟΙ" sheetId="46" r:id="rId2"/>
    <sheet name="ΦΠΑ" sheetId="37" r:id="rId3"/>
    <sheet name="ΤΙΜΟΛΟΓΗΣΗ-ΠΛΑΙΣΙΟ" sheetId="32" r:id="rId4"/>
    <sheet name="ΤΙΜ-ΛΥΣΗ-S" sheetId="48" r:id="rId5"/>
    <sheet name="ΜΕΡΙΔΙΟ ΑΓΟΡΑΣ" sheetId="44" r:id="rId6"/>
    <sheet name="ΜΕΡΙΔΙΟ ΑΓΟΡΑΣ-S" sheetId="47" r:id="rId7"/>
    <sheet name="ΜΕΡΙΔΙΟ-ΠΛΑΙΣΙΟ" sheetId="33" r:id="rId8"/>
    <sheet name="ΜΕΡΙΔ-ΛΥΣΗ-S" sheetId="49" r:id="rId9"/>
    <sheet name="ΠΩΛΗΣΕΙΣ" sheetId="14" r:id="rId10"/>
    <sheet name="ΠΩΛΗΣΕΙΣ-ΠΛΑΙΣΙΟ" sheetId="41" r:id="rId11"/>
  </sheets>
  <externalReferences>
    <externalReference r:id="rId12"/>
  </externalReferences>
  <definedNames>
    <definedName name="α4">[1]Sheet2!$B$3</definedName>
    <definedName name="Α5">[1]Sheet2!$B$3</definedName>
    <definedName name="β3">[1]Sheet2!$A$15</definedName>
  </definedNames>
  <calcPr calcId="144525"/>
</workbook>
</file>

<file path=xl/calcChain.xml><?xml version="1.0" encoding="utf-8"?>
<calcChain xmlns="http://schemas.openxmlformats.org/spreadsheetml/2006/main">
  <c r="B16" i="49" l="1"/>
  <c r="C6" i="49"/>
  <c r="C9" i="49"/>
  <c r="C13" i="49"/>
  <c r="C15" i="49"/>
  <c r="B22" i="48"/>
  <c r="E22" i="48"/>
  <c r="D22" i="48"/>
  <c r="F6" i="48"/>
  <c r="B23" i="48"/>
  <c r="E23" i="48"/>
  <c r="F23" i="48"/>
  <c r="E6" i="48"/>
  <c r="D23" i="48"/>
  <c r="F7" i="48"/>
  <c r="C24" i="48"/>
  <c r="B24" i="48"/>
  <c r="E24" i="48"/>
  <c r="F24" i="48"/>
  <c r="E7" i="48"/>
  <c r="D24" i="48"/>
  <c r="F8" i="48"/>
  <c r="B25" i="48"/>
  <c r="E25" i="48"/>
  <c r="F25" i="48"/>
  <c r="E8" i="48"/>
  <c r="D25" i="48"/>
  <c r="F9" i="48"/>
  <c r="C26" i="48"/>
  <c r="B26" i="48"/>
  <c r="E26" i="48"/>
  <c r="F26" i="48"/>
  <c r="E9" i="48"/>
  <c r="D26" i="48"/>
  <c r="F10" i="48"/>
  <c r="B27" i="48"/>
  <c r="E27" i="48"/>
  <c r="F27" i="48"/>
  <c r="E10" i="48"/>
  <c r="D27" i="48"/>
  <c r="F11" i="48"/>
  <c r="C28" i="48"/>
  <c r="B28" i="48"/>
  <c r="E28" i="48"/>
  <c r="F28" i="48"/>
  <c r="E11" i="48"/>
  <c r="D28" i="48"/>
  <c r="F12" i="48"/>
  <c r="B29" i="48"/>
  <c r="E29" i="48"/>
  <c r="F29" i="48"/>
  <c r="E12" i="48"/>
  <c r="D29" i="48"/>
  <c r="D30" i="48"/>
  <c r="C23" i="48"/>
  <c r="C25" i="48"/>
  <c r="C27" i="48"/>
  <c r="C29" i="48"/>
  <c r="B16" i="47"/>
  <c r="C6" i="47"/>
  <c r="C7" i="47"/>
  <c r="C9" i="47"/>
  <c r="C11" i="47"/>
  <c r="C13" i="47"/>
  <c r="C15" i="47"/>
  <c r="B16" i="44"/>
  <c r="C6" i="44"/>
  <c r="C7" i="44"/>
  <c r="C9" i="44"/>
  <c r="C11" i="44"/>
  <c r="C13" i="44"/>
  <c r="C15" i="44"/>
  <c r="B14" i="41"/>
  <c r="B29" i="41"/>
  <c r="B15" i="41"/>
  <c r="B30" i="41"/>
  <c r="B16" i="41"/>
  <c r="B31" i="41"/>
  <c r="B13" i="41"/>
  <c r="B28" i="41"/>
  <c r="I3" i="41"/>
  <c r="B3" i="41"/>
  <c r="E17" i="37"/>
  <c r="E12" i="37"/>
  <c r="E7" i="37"/>
  <c r="E18" i="37"/>
  <c r="F6" i="32"/>
  <c r="E6" i="32"/>
  <c r="F7" i="32"/>
  <c r="E7" i="32"/>
  <c r="F8" i="32"/>
  <c r="E8" i="32"/>
  <c r="F9" i="32"/>
  <c r="E9" i="32"/>
  <c r="F10" i="32"/>
  <c r="E10" i="32"/>
  <c r="F11" i="32"/>
  <c r="E11" i="32"/>
  <c r="F12" i="32"/>
  <c r="E12" i="32"/>
  <c r="C11" i="49"/>
  <c r="C7" i="49"/>
  <c r="F22" i="48"/>
  <c r="F30" i="48"/>
  <c r="E30" i="48"/>
  <c r="B43" i="41"/>
  <c r="C14" i="44"/>
  <c r="C12" i="44"/>
  <c r="C10" i="44"/>
  <c r="C8" i="44"/>
  <c r="C16" i="44"/>
  <c r="C14" i="47"/>
  <c r="C12" i="47"/>
  <c r="C10" i="47"/>
  <c r="C8" i="47"/>
  <c r="C16" i="47"/>
  <c r="C22" i="48"/>
  <c r="C30" i="48"/>
  <c r="C14" i="49"/>
  <c r="C12" i="49"/>
  <c r="C10" i="49"/>
  <c r="C8" i="49"/>
  <c r="C16" i="49"/>
</calcChain>
</file>

<file path=xl/sharedStrings.xml><?xml version="1.0" encoding="utf-8"?>
<sst xmlns="http://schemas.openxmlformats.org/spreadsheetml/2006/main" count="305" uniqueCount="122">
  <si>
    <t>ΠΡΟΙΟΝ</t>
  </si>
  <si>
    <t>ΤΕΜΑΧΙΑ</t>
  </si>
  <si>
    <t>ΤΙΜΗ ΑΓΟΡΑΣ</t>
  </si>
  <si>
    <t>ΨΥΓΕΙΑ</t>
  </si>
  <si>
    <t>ΚΟΥΖΙΝΕΣ</t>
  </si>
  <si>
    <t>ΠΛΥΝΤΗΡΙΑ</t>
  </si>
  <si>
    <t>ΤΗΛΕΟΡΑΣΕΙΣ</t>
  </si>
  <si>
    <t>ΒΙΝΤΕΟ</t>
  </si>
  <si>
    <t>Η/Υ</t>
  </si>
  <si>
    <t>ΛΑΡΙΣΑ</t>
  </si>
  <si>
    <t>ΒΟΛΟΣ</t>
  </si>
  <si>
    <t>ΤΡΙΚΑΛΑ</t>
  </si>
  <si>
    <t>ΚΑΡΔΙΤΣΑ</t>
  </si>
  <si>
    <t>ΠΩΛΗΤΕΣ</t>
  </si>
  <si>
    <t>ΓΕΩΡΓΙΟΥ</t>
  </si>
  <si>
    <t>ΝΙΚΟΛΑΟΥ</t>
  </si>
  <si>
    <t>ΔΡΟΓΚΟΥΛΑΣ</t>
  </si>
  <si>
    <t>ΓΕΩΡΓΙΑΔΗΣ</t>
  </si>
  <si>
    <t>ΧΙΩΤΙΔΗΣ</t>
  </si>
  <si>
    <t>ΑΠΟΣΤΟΛΑΚΗΣ</t>
  </si>
  <si>
    <t>ΛΙΑΚΟΣ</t>
  </si>
  <si>
    <t>ΡΟΥΚΗΣ</t>
  </si>
  <si>
    <t>ΚΑΛΝΤΗΣ</t>
  </si>
  <si>
    <t>ΔΗΜΗΤΡΙΟΥ</t>
  </si>
  <si>
    <t>ΑΠΟΣΤΟΛΟΥ</t>
  </si>
  <si>
    <t>ΖΗΤΕΙΤΑΙ</t>
  </si>
  <si>
    <t>3. Αν η προμήθεια καθε πωλητού επι των πωλήσεων είναι 10%, να γίνει πίνακας των</t>
  </si>
  <si>
    <t>4. Να υπολογισθούν τα κέρδη της επιχείρησης,ανα Προιόν και Νομό μετά τις προμήθειες.</t>
  </si>
  <si>
    <t>2. Τί πωλήσεις πραγματοποίησε ο κάθε πωλητής, ανα προιόν και συνολικά.</t>
  </si>
  <si>
    <t>προμηθειών που οφείλει η επιχείρηση ανά πωλητή και ανά προιόν.</t>
  </si>
  <si>
    <t>ΠΩΛΗΣΕΙΣ</t>
  </si>
  <si>
    <t>1. Τί πωλήσεις και τι κόστος πραγματοποίησε ο κάθε Νομός ανά προιόν σε Ευρώ(2 ξεχωριστές καταστάσεις).</t>
  </si>
  <si>
    <t>ΜΑΡΚΕΤΙΝΓΚ</t>
  </si>
  <si>
    <t>Δίνονται οι ταξινομήσεις στα κουπέ , για το Α' τετράμηνο 2001.</t>
  </si>
  <si>
    <t>Να ευρεθεί το μερίδιο αγοράς της κάθε εταιρίας.</t>
  </si>
  <si>
    <t>ΕΤΑΙΡΙΑ</t>
  </si>
  <si>
    <t>ΜΕΡΙΔΙΟ</t>
  </si>
  <si>
    <t>RENAULT MEGANE</t>
  </si>
  <si>
    <t>HYUNDAI COUPE</t>
  </si>
  <si>
    <t>TOYOTA CELICA</t>
  </si>
  <si>
    <t>OPEL ASTRA COUPE</t>
  </si>
  <si>
    <t>FORD PUMA</t>
  </si>
  <si>
    <t>AUDI TT</t>
  </si>
  <si>
    <t>PORCHE 911</t>
  </si>
  <si>
    <t>FIAT COUPE</t>
  </si>
  <si>
    <t>ALFA ROMEO GTV</t>
  </si>
  <si>
    <t>FERRARI F131</t>
  </si>
  <si>
    <t>ΣΥΝΟΛΟ</t>
  </si>
  <si>
    <t>ΚΕΡΔΟΣ</t>
  </si>
  <si>
    <t>Συγκεντρωτική κατάσταση Ιανουαρίου</t>
  </si>
  <si>
    <t>ΠΕΡΙΓΡΑΦΗ</t>
  </si>
  <si>
    <t>ΚΟΣΤΟΣ</t>
  </si>
  <si>
    <t>ΦΠΑ</t>
  </si>
  <si>
    <t>% ΚΕΡΔΟΥΣ</t>
  </si>
  <si>
    <t>ΑΓΟΡΕΣ</t>
  </si>
  <si>
    <t>ΛΑΔΙ 1κιλού</t>
  </si>
  <si>
    <t>ΛΑΔΙ 2κιλών</t>
  </si>
  <si>
    <t>ΛΑΔΙ 4κιλών</t>
  </si>
  <si>
    <t>ΥΓΡΟ ΦΡΕΝΩΝ 100γρ.</t>
  </si>
  <si>
    <t>ΛΙΠΑΝΤΙΚΟ 1κιλού</t>
  </si>
  <si>
    <t>ΛΙΠΑΝΤΙΚΟ 2κιλών</t>
  </si>
  <si>
    <t>ΥΑΛΟΚΑΘΑΡΙΣΤΗΡΑΣ</t>
  </si>
  <si>
    <t>ΚΑΘΑΡΙΣΤΙΚΟ ΠΑΡΜΠΡΙΖ</t>
  </si>
  <si>
    <t>ΤΙΜΗ ΠΩΛΗΣΗΣ</t>
  </si>
  <si>
    <t>ΦΠΑ ΑΓΟΡΩΝ</t>
  </si>
  <si>
    <t>ΦΠΑ ΠΩΛΗΣΕΩΝ</t>
  </si>
  <si>
    <t>ΑΠΟΔΟΣΗ ΦΠΑ</t>
  </si>
  <si>
    <t>Δίδονται τα παρακάτω στοιχεία :</t>
  </si>
  <si>
    <t>1. Ποσότητες, τιμές αγοράς και πώλησης.</t>
  </si>
  <si>
    <t>2. Κατανομή πωλήσεων σε ποσότητες.</t>
  </si>
  <si>
    <t>3. Δίδονται επίσης τα μερίδια σε πωλήσεις(δρχ) κάθε πωλητή ανα Νομό και ανα προιόν.</t>
  </si>
  <si>
    <t>ΒΥΡΣΟΔΕΨΕΙΟ</t>
  </si>
  <si>
    <t>Αγοράζει από παραγωγό ακατέργαστο δέρμα</t>
  </si>
  <si>
    <t>Εχει έξοδα + κέρδος (προστιθέμενη αξία)</t>
  </si>
  <si>
    <t>Πουλά κατεργασμένο δέρμα</t>
  </si>
  <si>
    <t>ΕΡΓΟΣΤΑΣΙΟ ΠΑΠΟΥΤΣΙΩΝ</t>
  </si>
  <si>
    <t>Αγοράζει από βυρσοδεψειο κατεργασμένο δέρμα</t>
  </si>
  <si>
    <t>Πουλά στον έμπορο έτοιμα παπούτσια</t>
  </si>
  <si>
    <t>ΕΜΠΟΡΟΣ ΠΑΠΟΥΤΣΙΩΝ</t>
  </si>
  <si>
    <t>Αγοράζει από εργοστάσιο έτοιμα παπούτσια</t>
  </si>
  <si>
    <t>Πουλά στον καταναλωτή έτοιμα παπούτσια</t>
  </si>
  <si>
    <t>ΚΑΤΑΝΑΛΩΤΗΣ</t>
  </si>
  <si>
    <t>ΣΥΝ.ΤΙΜΟΛΟΓΙΟΥ</t>
  </si>
  <si>
    <t>ΦΟΡΟΣ ΣΤΟ ΔΗΜΟΣΙΟ</t>
  </si>
  <si>
    <t>Αγοράζει τα παπούτσια στην τιμή</t>
  </si>
  <si>
    <t>Πληρώνει ΦΠΑ 18%</t>
  </si>
  <si>
    <t>Πληρώνει συνολικά</t>
  </si>
  <si>
    <t>ΣΥΝΟΛΟ ΦΠΑ</t>
  </si>
  <si>
    <t>ΛΕΙΤΟΥΡΓΙΑ ΤΟΥ ΦΠΑ</t>
  </si>
  <si>
    <t>ΓΕΙΑ ΣΑΣ</t>
  </si>
  <si>
    <t>ΕΚΠΑΙΔΕΥΤΙΚΟΙ ΣΤΟΧΟΙ</t>
  </si>
  <si>
    <t>Κατανόηση τιμολόγησης (Cost+)</t>
  </si>
  <si>
    <t>Κατανόηση ΦΠΑ.</t>
  </si>
  <si>
    <t>Κατανόηση Μεριδίου αγοράς.</t>
  </si>
  <si>
    <t>Κατανόηση πωλήσεων - πωλητών - προμήθειας.</t>
  </si>
  <si>
    <t>ΜΕΛΕΤΟΥΜΕ ΤΟ ΦΥΛΛΟ ΦΠΑ (10')</t>
  </si>
  <si>
    <t>ΕΛΕΓΧΟΣ</t>
  </si>
  <si>
    <t>ΤΕΛΟΣ ΕΡΓΑΣΤΗΡΙΟΥ</t>
  </si>
  <si>
    <t>Συνιστούμε την μελέτη των ΦΥΛΛΩΝ που λύσαμε, στο σπίτι.</t>
  </si>
  <si>
    <t>2.ΜΑΡΚΕΤΙΝΓΚ</t>
  </si>
  <si>
    <t>A)Μέθοδοι τιμολόγησης</t>
  </si>
  <si>
    <t>ΤΠ = Τιμή Πώλησης, ΤΑ = Τιμή Αγοράς</t>
  </si>
  <si>
    <t>Γ) ΜΕΡΙΔΙΟ ΑΓΟΡΑΣ = ΠΩΛΗΣΕΙΣ ΣΕ ΤΕΜΑΧΙΑ ή Euro της Χ επιχείρησης / ΣΥΝΟΛΟ ΠΩΛΗΣΕΩΝ ΑΓΟΡΑΣ</t>
  </si>
  <si>
    <t>Εφαρμογή στην σύνδεση μεταξύ φύλλων εργασίας στο ίδιο αρχείο.</t>
  </si>
  <si>
    <r>
      <t>ΕΠΙΛΥΟΥΜΕ ΤΟ ΦΥΛΛΟ ΠΩΛΗΣΕΙΣ ΣΤΟ ΠΩΛΗΣΕΙΣ-ΠΛΑΙΣΙΟ (40')-</t>
    </r>
    <r>
      <rPr>
        <b/>
        <sz val="10"/>
        <color indexed="10"/>
        <rFont val="Arial Greek"/>
        <charset val="161"/>
      </rPr>
      <t>ΠΡΟΣΟΧΗ ΣΤΗΝ ΣΥΝΔΕΣΗ 2 ΦΥΛΛΩΝ ΣΤΟ ΙΔΙΟ ΒΙΒΛΙΟ ΕΡΓΑΣΙΑΣ</t>
    </r>
  </si>
  <si>
    <t>Δίνονται τα παρακάτω στοιχεία για ένα πρατήριο υγρών καυσίμων</t>
  </si>
  <si>
    <t>1) Να υπολογισθούν τα κέρδη της επιχείρησης.</t>
  </si>
  <si>
    <t>2) Να υπολογισθεί ο ΦΠΑ (χρεωστικός ή πιστωτικός).</t>
  </si>
  <si>
    <t>Δίνονται οι ταξινομήσεις στα κουπέ , για το Α' τετράμηνο 2009.</t>
  </si>
  <si>
    <t>2) ΠΩΛΗΣΕΙΣ ΑΝΑ ΠΩΛΗΤΗ ΚΑΙ ΠΡΟΙΟΝ</t>
  </si>
  <si>
    <t>3) ΠΡΟΜΗΘΕΙΕΣ ΑΝΑ ΠΩΛΗΤΗ ΚΑΙ ΠΡΟΙΟΝ</t>
  </si>
  <si>
    <t>4) ΚΑΘΑΡΑ ΚΕΡΔΗ</t>
  </si>
  <si>
    <t>1) ΠΩΛΗΣΕΙΣ ΑΝΑ ΝΟΜΟ ΚΑΙ ΠΡΟΙΟΝ</t>
  </si>
  <si>
    <t>1) ΚΟΣΤΟΣ ΑΝΑ ΝΟΜΟ ΚΑΙ ΠΡΟΙΟΝ</t>
  </si>
  <si>
    <t>Α) COST+ = (ΤΠ-ΤΑ) / ΤΑ</t>
  </si>
  <si>
    <t>ΤΟ ΘΕΜΑ ΜΑΣ ΣΗΜΕΡΑ ΕΊΝΑΙ ΤΟ ΜΑΡΚΕΤΙΝΓΚ  ( ΜΑΡΚΕΤΙΝΓΚ.ppt )</t>
  </si>
  <si>
    <t>ΜΕΛΕΤΟΥΜΕ ΚΑΙ ΣΥΜΠΛΗΡΩΝΟΥΜΕ ΤΟ ΦΥΛΛΟ "ΤΙΜΟΛΟΓΗΣΗ-ΠΛΑΙΣΙΟ" ΣΤΑ ΚΙΤΡΙΝΑ ΚΕΛΙΑ (20')</t>
  </si>
  <si>
    <r>
      <t xml:space="preserve">B)ΕΣΤΩ ΦΠΑ = 20% ΚΑΙ ΠΛΗΡΏΝΟΥΜΕ ΓΙΑ 1 ΠΡΟΙΟΝ 150 </t>
    </r>
    <r>
      <rPr>
        <b/>
        <sz val="8"/>
        <rFont val="Calibri"/>
        <family val="2"/>
        <charset val="161"/>
      </rPr>
      <t>€</t>
    </r>
  </si>
  <si>
    <t>ΤΟΤΕ Η ΚΑΘΑΡΗ ΤΙΜΗ ΠΩΛΗΣΗΣ ΕΊΝΑΙ  150/1.2 =125  ΚΑΙ Ο ΕΜΠΕΡΙΕΧΟΜΕΝΟΣ ΦΠΑ ΕΊΝΑΙ 150-125=25</t>
  </si>
  <si>
    <t>ΔΗΛΑΔΗ 125+125*0,2 = 150  ή σκεφθείτε  Χ+ 0,2*Χ =150----&gt; Χ(1+0,2)=150 ---&gt;Χ=150/1,2</t>
  </si>
  <si>
    <t>ΜΕΛΕΤΟΥΜΕ ΤΟ ΦΥΛΛΟ ΤΥΠΟΙ (10')</t>
  </si>
  <si>
    <t>ΕΠΙΛΥΟΥΜΕ ΤΟ ΦΥΛΛΟ ΜΕΡΙΔΙΟ-ΠΛΑΙΣΙΟ (10')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</si>
</sst>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\ &quot;€&quot;"/>
  </numFmts>
  <fonts count="36" x14ac:knownFonts="1">
    <font>
      <sz val="10"/>
      <name val="Arial Greek"/>
      <charset val="161"/>
    </font>
    <font>
      <sz val="10"/>
      <name val="Arial Greek"/>
      <charset val="161"/>
    </font>
    <font>
      <sz val="8"/>
      <name val="Arial Greek"/>
      <charset val="161"/>
    </font>
    <font>
      <sz val="12"/>
      <name val="Arial Greek"/>
      <charset val="161"/>
    </font>
    <font>
      <sz val="9"/>
      <name val="Arial Greek"/>
      <charset val="161"/>
    </font>
    <font>
      <b/>
      <u/>
      <sz val="11"/>
      <name val="Arial Greek"/>
      <charset val="161"/>
    </font>
    <font>
      <sz val="11"/>
      <name val="Arial Greek"/>
      <charset val="161"/>
    </font>
    <font>
      <sz val="11"/>
      <name val="Arial"/>
      <family val="2"/>
    </font>
    <font>
      <b/>
      <i/>
      <u/>
      <sz val="11"/>
      <name val="Arial Greek"/>
      <charset val="161"/>
    </font>
    <font>
      <sz val="11"/>
      <name val="Times New Roman"/>
      <family val="1"/>
    </font>
    <font>
      <b/>
      <u/>
      <sz val="12"/>
      <name val="Arial Greek"/>
      <charset val="161"/>
    </font>
    <font>
      <b/>
      <i/>
      <u/>
      <sz val="10"/>
      <name val="Arial Greek"/>
      <charset val="161"/>
    </font>
    <font>
      <b/>
      <u/>
      <sz val="9"/>
      <name val="Arial Greek"/>
      <charset val="161"/>
    </font>
    <font>
      <b/>
      <sz val="9"/>
      <name val="Arial Greek"/>
      <charset val="161"/>
    </font>
    <font>
      <b/>
      <u/>
      <sz val="12"/>
      <name val="Courier"/>
      <family val="3"/>
      <charset val="161"/>
    </font>
    <font>
      <b/>
      <u/>
      <sz val="9"/>
      <name val="Arial"/>
      <family val="2"/>
    </font>
    <font>
      <b/>
      <u/>
      <sz val="10"/>
      <name val="Arial Greek"/>
      <charset val="161"/>
    </font>
    <font>
      <sz val="10"/>
      <color indexed="10"/>
      <name val="Arial Greek"/>
      <charset val="161"/>
    </font>
    <font>
      <u/>
      <sz val="10"/>
      <name val="Arial Greek"/>
      <charset val="161"/>
    </font>
    <font>
      <u/>
      <sz val="12"/>
      <name val="Arial Greek"/>
      <charset val="161"/>
    </font>
    <font>
      <b/>
      <u/>
      <sz val="8"/>
      <name val="Arial Greek"/>
      <charset val="161"/>
    </font>
    <font>
      <b/>
      <sz val="10"/>
      <name val="Arial Greek"/>
      <charset val="161"/>
    </font>
    <font>
      <b/>
      <u/>
      <sz val="9"/>
      <color indexed="10"/>
      <name val="Arial Greek"/>
      <charset val="161"/>
    </font>
    <font>
      <sz val="9"/>
      <name val="Arial"/>
      <family val="2"/>
    </font>
    <font>
      <b/>
      <i/>
      <u/>
      <sz val="9"/>
      <name val="Arial Greek"/>
      <charset val="161"/>
    </font>
    <font>
      <b/>
      <i/>
      <u/>
      <sz val="9"/>
      <color indexed="12"/>
      <name val="Arial Greek"/>
      <charset val="161"/>
    </font>
    <font>
      <sz val="9"/>
      <name val="Times New Roman"/>
      <family val="1"/>
    </font>
    <font>
      <b/>
      <sz val="10"/>
      <color indexed="10"/>
      <name val="Arial Greek"/>
      <charset val="161"/>
    </font>
    <font>
      <b/>
      <sz val="12"/>
      <name val="Arial Greek"/>
      <charset val="161"/>
    </font>
    <font>
      <b/>
      <sz val="8"/>
      <color indexed="62"/>
      <name val="Arial Greek"/>
      <charset val="161"/>
    </font>
    <font>
      <b/>
      <sz val="10"/>
      <color indexed="62"/>
      <name val="Arial Greek"/>
      <charset val="161"/>
    </font>
    <font>
      <b/>
      <sz val="8"/>
      <color indexed="10"/>
      <name val="Arial Greek"/>
      <charset val="161"/>
    </font>
    <font>
      <b/>
      <sz val="8"/>
      <name val="Arial Greek"/>
      <charset val="161"/>
    </font>
    <font>
      <b/>
      <sz val="9"/>
      <color indexed="8"/>
      <name val="Arial Greek"/>
      <charset val="161"/>
    </font>
    <font>
      <b/>
      <sz val="10"/>
      <color indexed="8"/>
      <name val="Arial Greek"/>
      <charset val="161"/>
    </font>
    <font>
      <b/>
      <sz val="8"/>
      <name val="Calibri"/>
      <family val="2"/>
      <charset val="161"/>
    </font>
  </fonts>
  <fills count="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4"/>
        <bgColor indexed="64"/>
      </patternFill>
    </fill>
  </fills>
  <borders count="3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64"/>
      </right>
      <top style="thin">
        <color indexed="8"/>
      </top>
      <bottom style="thin">
        <color indexed="8"/>
      </bottom>
      <diagonal/>
    </border>
    <border>
      <left style="thick">
        <color indexed="64"/>
      </left>
      <right style="thin">
        <color indexed="8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double">
        <color indexed="64"/>
      </right>
      <top style="thick">
        <color indexed="64"/>
      </top>
      <bottom style="thick">
        <color indexed="64"/>
      </bottom>
      <diagonal/>
    </border>
    <border>
      <left style="double">
        <color indexed="64"/>
      </left>
      <right/>
      <top style="thick">
        <color indexed="64"/>
      </top>
      <bottom/>
      <diagonal/>
    </border>
    <border>
      <left style="double">
        <color indexed="64"/>
      </left>
      <right/>
      <top/>
      <bottom style="thick">
        <color indexed="64"/>
      </bottom>
      <diagonal/>
    </border>
    <border>
      <left style="mediumDashed">
        <color indexed="64"/>
      </left>
      <right/>
      <top style="mediumDashed">
        <color indexed="64"/>
      </top>
      <bottom style="mediumDashed">
        <color indexed="64"/>
      </bottom>
      <diagonal/>
    </border>
    <border>
      <left/>
      <right/>
      <top style="mediumDashed">
        <color indexed="64"/>
      </top>
      <bottom style="mediumDashed">
        <color indexed="64"/>
      </bottom>
      <diagonal/>
    </border>
    <border>
      <left/>
      <right style="mediumDashed">
        <color indexed="64"/>
      </right>
      <top style="mediumDashed">
        <color indexed="64"/>
      </top>
      <bottom style="mediumDashed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 applyFill="1"/>
    <xf numFmtId="0" fontId="6" fillId="0" borderId="0" xfId="0" applyFont="1" applyFill="1"/>
    <xf numFmtId="0" fontId="7" fillId="0" borderId="1" xfId="0" applyFont="1" applyFill="1" applyBorder="1" applyAlignment="1">
      <alignment horizontal="center" vertical="top" wrapText="1"/>
    </xf>
    <xf numFmtId="10" fontId="9" fillId="0" borderId="1" xfId="0" applyNumberFormat="1" applyFont="1" applyFill="1" applyBorder="1" applyAlignment="1">
      <alignment horizontal="center" wrapText="1"/>
    </xf>
    <xf numFmtId="0" fontId="9" fillId="0" borderId="1" xfId="0" applyFont="1" applyFill="1" applyBorder="1" applyAlignment="1">
      <alignment horizontal="center" wrapText="1"/>
    </xf>
    <xf numFmtId="0" fontId="9" fillId="0" borderId="1" xfId="0" applyFont="1" applyFill="1" applyBorder="1" applyAlignment="1">
      <alignment wrapText="1"/>
    </xf>
    <xf numFmtId="0" fontId="9" fillId="0" borderId="1" xfId="0" applyFont="1" applyFill="1" applyBorder="1" applyAlignment="1">
      <alignment horizontal="right" wrapText="1"/>
    </xf>
    <xf numFmtId="0" fontId="1" fillId="0" borderId="0" xfId="0" applyFont="1"/>
    <xf numFmtId="0" fontId="4" fillId="0" borderId="0" xfId="0" applyFont="1" applyAlignment="1">
      <alignment horizontal="center"/>
    </xf>
    <xf numFmtId="9" fontId="4" fillId="0" borderId="0" xfId="0" applyNumberFormat="1" applyFont="1" applyAlignment="1">
      <alignment horizontal="center"/>
    </xf>
    <xf numFmtId="0" fontId="12" fillId="0" borderId="0" xfId="0" applyFont="1"/>
    <xf numFmtId="0" fontId="14" fillId="0" borderId="0" xfId="0" applyFont="1"/>
    <xf numFmtId="0" fontId="15" fillId="0" borderId="0" xfId="0" applyFont="1" applyAlignment="1">
      <alignment horizontal="center"/>
    </xf>
    <xf numFmtId="0" fontId="7" fillId="0" borderId="2" xfId="0" applyFont="1" applyFill="1" applyBorder="1"/>
    <xf numFmtId="0" fontId="6" fillId="0" borderId="3" xfId="0" applyFont="1" applyFill="1" applyBorder="1"/>
    <xf numFmtId="0" fontId="6" fillId="0" borderId="4" xfId="0" applyFont="1" applyFill="1" applyBorder="1"/>
    <xf numFmtId="0" fontId="6" fillId="0" borderId="5" xfId="0" applyFont="1" applyFill="1" applyBorder="1"/>
    <xf numFmtId="0" fontId="6" fillId="0" borderId="0" xfId="0" applyFont="1" applyFill="1" applyBorder="1"/>
    <xf numFmtId="0" fontId="6" fillId="0" borderId="6" xfId="0" applyFont="1" applyFill="1" applyBorder="1"/>
    <xf numFmtId="0" fontId="8" fillId="0" borderId="5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7" fillId="0" borderId="7" xfId="0" applyFont="1" applyFill="1" applyBorder="1" applyAlignment="1">
      <alignment horizontal="center" vertical="top" wrapText="1"/>
    </xf>
    <xf numFmtId="0" fontId="9" fillId="0" borderId="8" xfId="0" applyFont="1" applyFill="1" applyBorder="1" applyAlignment="1">
      <alignment horizontal="center" wrapText="1"/>
    </xf>
    <xf numFmtId="0" fontId="9" fillId="0" borderId="8" xfId="0" applyFont="1" applyFill="1" applyBorder="1" applyAlignment="1">
      <alignment horizontal="right" wrapText="1"/>
    </xf>
    <xf numFmtId="0" fontId="9" fillId="0" borderId="8" xfId="0" applyFont="1" applyFill="1" applyBorder="1" applyAlignment="1">
      <alignment wrapText="1"/>
    </xf>
    <xf numFmtId="0" fontId="7" fillId="0" borderId="9" xfId="0" applyFont="1" applyFill="1" applyBorder="1" applyAlignment="1">
      <alignment horizontal="center" vertical="top" wrapText="1"/>
    </xf>
    <xf numFmtId="0" fontId="6" fillId="0" borderId="0" xfId="0" applyFont="1" applyFill="1" applyBorder="1" applyAlignment="1">
      <alignment horizontal="center"/>
    </xf>
    <xf numFmtId="0" fontId="6" fillId="0" borderId="10" xfId="0" applyFont="1" applyFill="1" applyBorder="1"/>
    <xf numFmtId="0" fontId="6" fillId="0" borderId="11" xfId="0" applyFont="1" applyFill="1" applyBorder="1"/>
    <xf numFmtId="0" fontId="6" fillId="0" borderId="12" xfId="0" applyFont="1" applyFill="1" applyBorder="1"/>
    <xf numFmtId="0" fontId="10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13" fillId="0" borderId="5" xfId="0" applyFont="1" applyBorder="1"/>
    <xf numFmtId="0" fontId="4" fillId="0" borderId="0" xfId="0" applyFont="1" applyBorder="1"/>
    <xf numFmtId="0" fontId="4" fillId="0" borderId="6" xfId="0" applyFont="1" applyBorder="1"/>
    <xf numFmtId="0" fontId="12" fillId="0" borderId="5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12" fillId="0" borderId="0" xfId="0" applyFont="1" applyBorder="1" applyAlignment="1">
      <alignment horizontal="left"/>
    </xf>
    <xf numFmtId="0" fontId="12" fillId="0" borderId="0" xfId="0" quotePrefix="1" applyFont="1" applyBorder="1" applyAlignment="1">
      <alignment horizontal="left"/>
    </xf>
    <xf numFmtId="0" fontId="12" fillId="0" borderId="6" xfId="0" quotePrefix="1" applyFont="1" applyBorder="1" applyAlignment="1">
      <alignment horizontal="left"/>
    </xf>
    <xf numFmtId="0" fontId="4" fillId="0" borderId="5" xfId="0" applyFont="1" applyBorder="1"/>
    <xf numFmtId="0" fontId="4" fillId="0" borderId="0" xfId="0" applyFont="1" applyBorder="1" applyAlignment="1">
      <alignment horizontal="center"/>
    </xf>
    <xf numFmtId="3" fontId="4" fillId="0" borderId="0" xfId="0" applyNumberFormat="1" applyFont="1" applyBorder="1"/>
    <xf numFmtId="3" fontId="4" fillId="0" borderId="6" xfId="0" applyNumberFormat="1" applyFont="1" applyBorder="1"/>
    <xf numFmtId="9" fontId="4" fillId="0" borderId="0" xfId="0" applyNumberFormat="1" applyFont="1" applyBorder="1" applyAlignment="1">
      <alignment horizontal="center"/>
    </xf>
    <xf numFmtId="0" fontId="12" fillId="0" borderId="5" xfId="0" applyFont="1" applyBorder="1"/>
    <xf numFmtId="0" fontId="2" fillId="0" borderId="5" xfId="0" applyFont="1" applyBorder="1"/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/>
    <xf numFmtId="0" fontId="4" fillId="2" borderId="13" xfId="0" applyFont="1" applyFill="1" applyBorder="1" applyAlignment="1">
      <alignment horizontal="center"/>
    </xf>
    <xf numFmtId="10" fontId="9" fillId="3" borderId="1" xfId="0" applyNumberFormat="1" applyFont="1" applyFill="1" applyBorder="1" applyAlignment="1">
      <alignment horizontal="center" wrapText="1"/>
    </xf>
    <xf numFmtId="0" fontId="6" fillId="4" borderId="1" xfId="0" applyFont="1" applyFill="1" applyBorder="1" applyAlignment="1">
      <alignment horizontal="center"/>
    </xf>
    <xf numFmtId="0" fontId="6" fillId="5" borderId="1" xfId="0" applyFont="1" applyFill="1" applyBorder="1" applyAlignment="1">
      <alignment horizontal="center"/>
    </xf>
    <xf numFmtId="0" fontId="16" fillId="0" borderId="0" xfId="0" applyFont="1"/>
    <xf numFmtId="0" fontId="17" fillId="0" borderId="0" xfId="0" applyFont="1"/>
    <xf numFmtId="0" fontId="18" fillId="0" borderId="0" xfId="0" applyFont="1"/>
    <xf numFmtId="0" fontId="0" fillId="4" borderId="0" xfId="0" applyFill="1"/>
    <xf numFmtId="0" fontId="0" fillId="0" borderId="0" xfId="0" applyFill="1"/>
    <xf numFmtId="0" fontId="19" fillId="0" borderId="0" xfId="0" applyFont="1" applyFill="1" applyAlignment="1">
      <alignment horizontal="center"/>
    </xf>
    <xf numFmtId="0" fontId="4" fillId="0" borderId="0" xfId="0" applyFont="1" applyFill="1" applyBorder="1"/>
    <xf numFmtId="0" fontId="20" fillId="6" borderId="14" xfId="0" applyFont="1" applyFill="1" applyBorder="1"/>
    <xf numFmtId="0" fontId="2" fillId="6" borderId="15" xfId="0" applyFont="1" applyFill="1" applyBorder="1"/>
    <xf numFmtId="0" fontId="0" fillId="6" borderId="16" xfId="0" applyFill="1" applyBorder="1"/>
    <xf numFmtId="0" fontId="0" fillId="7" borderId="0" xfId="0" applyFill="1"/>
    <xf numFmtId="0" fontId="20" fillId="6" borderId="17" xfId="0" applyFont="1" applyFill="1" applyBorder="1"/>
    <xf numFmtId="0" fontId="2" fillId="6" borderId="0" xfId="0" applyFont="1" applyFill="1" applyBorder="1"/>
    <xf numFmtId="0" fontId="0" fillId="6" borderId="18" xfId="0" applyFill="1" applyBorder="1"/>
    <xf numFmtId="0" fontId="2" fillId="6" borderId="17" xfId="0" applyFont="1" applyFill="1" applyBorder="1"/>
    <xf numFmtId="0" fontId="0" fillId="6" borderId="17" xfId="0" applyFill="1" applyBorder="1"/>
    <xf numFmtId="0" fontId="0" fillId="6" borderId="0" xfId="0" applyFill="1" applyBorder="1"/>
    <xf numFmtId="0" fontId="22" fillId="0" borderId="0" xfId="0" applyFont="1"/>
    <xf numFmtId="0" fontId="23" fillId="0" borderId="0" xfId="0" applyFont="1"/>
    <xf numFmtId="0" fontId="24" fillId="0" borderId="0" xfId="0" applyFont="1" applyAlignment="1">
      <alignment horizontal="center"/>
    </xf>
    <xf numFmtId="0" fontId="24" fillId="0" borderId="0" xfId="0" applyFont="1"/>
    <xf numFmtId="0" fontId="25" fillId="0" borderId="0" xfId="0" applyFont="1"/>
    <xf numFmtId="0" fontId="23" fillId="7" borderId="1" xfId="0" applyFont="1" applyFill="1" applyBorder="1" applyAlignment="1">
      <alignment horizontal="center" vertical="top" wrapText="1"/>
    </xf>
    <xf numFmtId="10" fontId="26" fillId="7" borderId="1" xfId="0" applyNumberFormat="1" applyFont="1" applyFill="1" applyBorder="1" applyAlignment="1">
      <alignment horizontal="center" wrapText="1"/>
    </xf>
    <xf numFmtId="0" fontId="26" fillId="7" borderId="1" xfId="0" applyFont="1" applyFill="1" applyBorder="1" applyAlignment="1">
      <alignment horizontal="center" wrapText="1"/>
    </xf>
    <xf numFmtId="0" fontId="26" fillId="7" borderId="1" xfId="0" applyFont="1" applyFill="1" applyBorder="1" applyAlignment="1">
      <alignment wrapText="1"/>
    </xf>
    <xf numFmtId="0" fontId="26" fillId="7" borderId="1" xfId="0" applyFont="1" applyFill="1" applyBorder="1" applyAlignment="1">
      <alignment horizontal="right" wrapText="1"/>
    </xf>
    <xf numFmtId="0" fontId="23" fillId="8" borderId="19" xfId="0" applyFont="1" applyFill="1" applyBorder="1" applyAlignment="1">
      <alignment horizontal="center" vertical="top" wrapText="1"/>
    </xf>
    <xf numFmtId="3" fontId="0" fillId="0" borderId="0" xfId="0" applyNumberFormat="1" applyAlignment="1">
      <alignment horizontal="center"/>
    </xf>
    <xf numFmtId="3" fontId="17" fillId="0" borderId="0" xfId="0" applyNumberFormat="1" applyFont="1" applyAlignment="1">
      <alignment horizontal="center"/>
    </xf>
    <xf numFmtId="3" fontId="11" fillId="0" borderId="0" xfId="0" applyNumberFormat="1" applyFont="1" applyAlignment="1">
      <alignment horizontal="center"/>
    </xf>
    <xf numFmtId="3" fontId="16" fillId="0" borderId="0" xfId="0" applyNumberFormat="1" applyFont="1" applyAlignment="1">
      <alignment horizontal="center"/>
    </xf>
    <xf numFmtId="3" fontId="4" fillId="0" borderId="0" xfId="0" applyNumberFormat="1" applyFont="1" applyBorder="1" applyAlignment="1">
      <alignment horizontal="center"/>
    </xf>
    <xf numFmtId="164" fontId="4" fillId="0" borderId="0" xfId="0" applyNumberFormat="1" applyFont="1" applyAlignment="1">
      <alignment horizontal="center"/>
    </xf>
    <xf numFmtId="0" fontId="28" fillId="0" borderId="0" xfId="0" applyFont="1"/>
    <xf numFmtId="164" fontId="4" fillId="2" borderId="13" xfId="0" applyNumberFormat="1" applyFont="1" applyFill="1" applyBorder="1" applyAlignment="1">
      <alignment horizontal="center"/>
    </xf>
    <xf numFmtId="164" fontId="13" fillId="2" borderId="13" xfId="0" applyNumberFormat="1" applyFont="1" applyFill="1" applyBorder="1" applyAlignment="1">
      <alignment horizontal="center"/>
    </xf>
    <xf numFmtId="0" fontId="19" fillId="0" borderId="0" xfId="0" applyFont="1" applyFill="1" applyBorder="1" applyAlignment="1">
      <alignment horizontal="center"/>
    </xf>
    <xf numFmtId="0" fontId="27" fillId="0" borderId="0" xfId="0" applyFont="1"/>
    <xf numFmtId="0" fontId="0" fillId="6" borderId="20" xfId="0" applyFill="1" applyBorder="1"/>
    <xf numFmtId="0" fontId="0" fillId="6" borderId="21" xfId="0" applyFill="1" applyBorder="1"/>
    <xf numFmtId="0" fontId="0" fillId="6" borderId="22" xfId="0" applyFill="1" applyBorder="1"/>
    <xf numFmtId="0" fontId="13" fillId="2" borderId="13" xfId="0" applyFont="1" applyFill="1" applyBorder="1" applyAlignment="1">
      <alignment horizontal="center"/>
    </xf>
    <xf numFmtId="3" fontId="21" fillId="2" borderId="13" xfId="0" applyNumberFormat="1" applyFont="1" applyFill="1" applyBorder="1"/>
    <xf numFmtId="3" fontId="0" fillId="2" borderId="13" xfId="0" applyNumberFormat="1" applyFont="1" applyFill="1" applyBorder="1"/>
    <xf numFmtId="0" fontId="33" fillId="4" borderId="23" xfId="0" applyFont="1" applyFill="1" applyBorder="1" applyAlignment="1">
      <alignment vertical="center"/>
    </xf>
    <xf numFmtId="0" fontId="34" fillId="4" borderId="24" xfId="0" applyFont="1" applyFill="1" applyBorder="1" applyAlignment="1">
      <alignment vertical="center"/>
    </xf>
    <xf numFmtId="0" fontId="34" fillId="4" borderId="25" xfId="0" applyFont="1" applyFill="1" applyBorder="1" applyAlignment="1">
      <alignment vertical="center"/>
    </xf>
    <xf numFmtId="0" fontId="29" fillId="2" borderId="26" xfId="0" applyFont="1" applyFill="1" applyBorder="1" applyAlignment="1">
      <alignment vertical="center"/>
    </xf>
    <xf numFmtId="0" fontId="30" fillId="2" borderId="4" xfId="0" applyFont="1" applyFill="1" applyBorder="1" applyAlignment="1">
      <alignment vertical="center"/>
    </xf>
    <xf numFmtId="0" fontId="30" fillId="2" borderId="27" xfId="0" applyFont="1" applyFill="1" applyBorder="1" applyAlignment="1">
      <alignment vertical="center"/>
    </xf>
    <xf numFmtId="0" fontId="30" fillId="2" borderId="12" xfId="0" applyFont="1" applyFill="1" applyBorder="1" applyAlignment="1">
      <alignment vertical="center"/>
    </xf>
    <xf numFmtId="0" fontId="31" fillId="2" borderId="28" xfId="0" applyFont="1" applyFill="1" applyBorder="1" applyAlignment="1">
      <alignment vertical="center"/>
    </xf>
    <xf numFmtId="0" fontId="31" fillId="2" borderId="29" xfId="0" applyFont="1" applyFill="1" applyBorder="1" applyAlignment="1">
      <alignment vertical="center"/>
    </xf>
    <xf numFmtId="0" fontId="31" fillId="2" borderId="30" xfId="0" applyFont="1" applyFill="1" applyBorder="1" applyAlignment="1">
      <alignment vertical="center"/>
    </xf>
    <xf numFmtId="0" fontId="32" fillId="2" borderId="23" xfId="0" applyFont="1" applyFill="1" applyBorder="1" applyAlignment="1">
      <alignment vertical="center"/>
    </xf>
    <xf numFmtId="0" fontId="21" fillId="2" borderId="24" xfId="0" applyFont="1" applyFill="1" applyBorder="1" applyAlignment="1">
      <alignment vertical="center"/>
    </xf>
    <xf numFmtId="0" fontId="21" fillId="2" borderId="31" xfId="0" applyFont="1" applyFill="1" applyBorder="1" applyAlignment="1">
      <alignment vertical="center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6</xdr:row>
      <xdr:rowOff>0</xdr:rowOff>
    </xdr:from>
    <xdr:to>
      <xdr:col>13</xdr:col>
      <xdr:colOff>457200</xdr:colOff>
      <xdr:row>11</xdr:row>
      <xdr:rowOff>76200</xdr:rowOff>
    </xdr:to>
    <xdr:pic>
      <xdr:nvPicPr>
        <xdr:cNvPr id="2" name="Picture 2" descr="qekorun_[1]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72475" y="1143000"/>
          <a:ext cx="1066800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466725</xdr:colOff>
          <xdr:row>8</xdr:row>
          <xdr:rowOff>57150</xdr:rowOff>
        </xdr:from>
        <xdr:to>
          <xdr:col>11</xdr:col>
          <xdr:colOff>571500</xdr:colOff>
          <xdr:row>11</xdr:row>
          <xdr:rowOff>95250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76200</xdr:colOff>
          <xdr:row>12</xdr:row>
          <xdr:rowOff>95250</xdr:rowOff>
        </xdr:from>
        <xdr:to>
          <xdr:col>11</xdr:col>
          <xdr:colOff>600075</xdr:colOff>
          <xdr:row>17</xdr:row>
          <xdr:rowOff>85725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EP-MRD/STATS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/>
      <sheetData sheetId="1">
        <row r="15">
          <cell r="A15" t="str">
            <v>παραθύρων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Relationship Id="rId5" Type="http://schemas.openxmlformats.org/officeDocument/2006/relationships/image" Target="../media/image3.emf"/><Relationship Id="rId4" Type="http://schemas.openxmlformats.org/officeDocument/2006/relationships/oleObject" Target="../embeddings/oleObject2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Relationship Id="rId4" Type="http://schemas.openxmlformats.org/officeDocument/2006/relationships/image" Target="../media/image2.emf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workbookViewId="0">
      <selection activeCell="M22" sqref="M22"/>
    </sheetView>
  </sheetViews>
  <sheetFormatPr defaultRowHeight="15" x14ac:dyDescent="0.2"/>
  <cols>
    <col min="1" max="7" width="9.140625" style="1"/>
    <col min="8" max="8" width="9.85546875" style="1" bestFit="1" customWidth="1"/>
    <col min="9" max="9" width="24.28515625" style="1" bestFit="1" customWidth="1"/>
    <col min="10" max="16384" width="9.140625" style="1"/>
  </cols>
  <sheetData>
    <row r="1" spans="1:9" x14ac:dyDescent="0.2">
      <c r="A1" s="61" t="s">
        <v>89</v>
      </c>
    </row>
    <row r="2" spans="1:9" x14ac:dyDescent="0.2">
      <c r="A2" s="62"/>
    </row>
    <row r="3" spans="1:9" x14ac:dyDescent="0.2">
      <c r="A3" s="58" t="s">
        <v>90</v>
      </c>
    </row>
    <row r="4" spans="1:9" x14ac:dyDescent="0.2">
      <c r="A4" s="10" t="s">
        <v>91</v>
      </c>
    </row>
    <row r="5" spans="1:9" x14ac:dyDescent="0.2">
      <c r="A5" s="10" t="s">
        <v>92</v>
      </c>
    </row>
    <row r="6" spans="1:9" x14ac:dyDescent="0.2">
      <c r="A6" s="10" t="s">
        <v>93</v>
      </c>
    </row>
    <row r="7" spans="1:9" x14ac:dyDescent="0.2">
      <c r="A7" s="10" t="s">
        <v>94</v>
      </c>
    </row>
    <row r="8" spans="1:9" x14ac:dyDescent="0.2">
      <c r="A8" s="10" t="s">
        <v>103</v>
      </c>
    </row>
    <row r="9" spans="1:9" x14ac:dyDescent="0.2">
      <c r="H9" s="63"/>
      <c r="I9" s="95"/>
    </row>
    <row r="10" spans="1:9" x14ac:dyDescent="0.2">
      <c r="A10" s="59" t="s">
        <v>115</v>
      </c>
      <c r="H10" s="64"/>
      <c r="I10" s="64"/>
    </row>
    <row r="11" spans="1:9" x14ac:dyDescent="0.2">
      <c r="A11" t="s">
        <v>120</v>
      </c>
      <c r="I11" s="64"/>
    </row>
    <row r="12" spans="1:9" x14ac:dyDescent="0.2">
      <c r="A12" t="s">
        <v>95</v>
      </c>
      <c r="I12" s="64"/>
    </row>
    <row r="13" spans="1:9" x14ac:dyDescent="0.2">
      <c r="A13" t="s">
        <v>116</v>
      </c>
      <c r="I13" s="64"/>
    </row>
    <row r="14" spans="1:9" x14ac:dyDescent="0.2">
      <c r="A14" t="s">
        <v>121</v>
      </c>
    </row>
    <row r="15" spans="1:9" x14ac:dyDescent="0.2">
      <c r="A15" t="s">
        <v>104</v>
      </c>
    </row>
    <row r="17" spans="1:1" x14ac:dyDescent="0.2">
      <c r="A17" t="s">
        <v>96</v>
      </c>
    </row>
    <row r="18" spans="1:1" x14ac:dyDescent="0.2">
      <c r="A18" s="61" t="s">
        <v>97</v>
      </c>
    </row>
    <row r="19" spans="1:1" x14ac:dyDescent="0.2">
      <c r="A19" s="59" t="s">
        <v>98</v>
      </c>
    </row>
  </sheetData>
  <phoneticPr fontId="2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41"/>
  <sheetViews>
    <sheetView tabSelected="1" workbookViewId="0">
      <selection activeCell="K20" sqref="K20"/>
    </sheetView>
  </sheetViews>
  <sheetFormatPr defaultRowHeight="12" x14ac:dyDescent="0.2"/>
  <cols>
    <col min="1" max="1" width="14.5703125" style="2" customWidth="1"/>
    <col min="2" max="2" width="12.42578125" style="2" customWidth="1"/>
    <col min="3" max="3" width="9.140625" style="2"/>
    <col min="4" max="4" width="11.7109375" style="2" bestFit="1" customWidth="1"/>
    <col min="5" max="5" width="10.28515625" style="2" customWidth="1"/>
    <col min="6" max="7" width="9.140625" style="2"/>
    <col min="8" max="8" width="11.42578125" style="2" customWidth="1"/>
    <col min="9" max="16384" width="9.140625" style="2"/>
  </cols>
  <sheetData>
    <row r="1" spans="1:7" ht="16.5" thickTop="1" x14ac:dyDescent="0.25">
      <c r="A1" s="33" t="s">
        <v>67</v>
      </c>
      <c r="B1" s="34"/>
      <c r="C1" s="34"/>
      <c r="D1" s="34"/>
      <c r="E1" s="34"/>
      <c r="F1" s="34"/>
      <c r="G1" s="35"/>
    </row>
    <row r="2" spans="1:7" x14ac:dyDescent="0.2">
      <c r="A2" s="36" t="s">
        <v>68</v>
      </c>
      <c r="B2" s="37"/>
      <c r="C2" s="37"/>
      <c r="D2" s="37"/>
      <c r="E2" s="37"/>
      <c r="F2" s="37"/>
      <c r="G2" s="38"/>
    </row>
    <row r="3" spans="1:7" x14ac:dyDescent="0.2">
      <c r="A3" s="39" t="s">
        <v>0</v>
      </c>
      <c r="B3" s="40" t="s">
        <v>63</v>
      </c>
      <c r="C3" s="40" t="s">
        <v>1</v>
      </c>
      <c r="D3" s="41" t="s">
        <v>2</v>
      </c>
      <c r="E3" s="41"/>
      <c r="F3" s="42"/>
      <c r="G3" s="43"/>
    </row>
    <row r="4" spans="1:7" x14ac:dyDescent="0.2">
      <c r="A4" s="44" t="s">
        <v>3</v>
      </c>
      <c r="B4" s="90">
        <v>100000</v>
      </c>
      <c r="C4" s="90">
        <v>200</v>
      </c>
      <c r="D4" s="90">
        <v>60000</v>
      </c>
      <c r="E4" s="46"/>
      <c r="F4" s="46"/>
      <c r="G4" s="47"/>
    </row>
    <row r="5" spans="1:7" x14ac:dyDescent="0.2">
      <c r="A5" s="44" t="s">
        <v>4</v>
      </c>
      <c r="B5" s="90">
        <v>80000</v>
      </c>
      <c r="C5" s="90">
        <v>300</v>
      </c>
      <c r="D5" s="90">
        <v>40000</v>
      </c>
      <c r="E5" s="46"/>
      <c r="F5" s="46"/>
      <c r="G5" s="47"/>
    </row>
    <row r="6" spans="1:7" x14ac:dyDescent="0.2">
      <c r="A6" s="44" t="s">
        <v>5</v>
      </c>
      <c r="B6" s="90">
        <v>90000</v>
      </c>
      <c r="C6" s="90">
        <v>400</v>
      </c>
      <c r="D6" s="90">
        <v>50000</v>
      </c>
      <c r="E6" s="46"/>
      <c r="F6" s="46"/>
      <c r="G6" s="47"/>
    </row>
    <row r="7" spans="1:7" x14ac:dyDescent="0.2">
      <c r="A7" s="44" t="s">
        <v>6</v>
      </c>
      <c r="B7" s="90">
        <v>80000</v>
      </c>
      <c r="C7" s="90">
        <v>500</v>
      </c>
      <c r="D7" s="90">
        <v>60000</v>
      </c>
      <c r="E7" s="46"/>
      <c r="F7" s="46"/>
      <c r="G7" s="47"/>
    </row>
    <row r="8" spans="1:7" x14ac:dyDescent="0.2">
      <c r="A8" s="44" t="s">
        <v>7</v>
      </c>
      <c r="B8" s="90">
        <v>70000</v>
      </c>
      <c r="C8" s="90">
        <v>600</v>
      </c>
      <c r="D8" s="90">
        <v>50000</v>
      </c>
      <c r="E8" s="46"/>
      <c r="F8" s="46"/>
      <c r="G8" s="47"/>
    </row>
    <row r="9" spans="1:7" x14ac:dyDescent="0.2">
      <c r="A9" s="44" t="s">
        <v>8</v>
      </c>
      <c r="B9" s="90">
        <v>200000</v>
      </c>
      <c r="C9" s="90">
        <v>700</v>
      </c>
      <c r="D9" s="90">
        <v>140000</v>
      </c>
      <c r="E9" s="46"/>
      <c r="F9" s="46"/>
      <c r="G9" s="47"/>
    </row>
    <row r="10" spans="1:7" x14ac:dyDescent="0.2">
      <c r="A10" s="36" t="s">
        <v>69</v>
      </c>
      <c r="B10" s="45"/>
      <c r="C10" s="45"/>
      <c r="D10" s="45"/>
      <c r="E10" s="46"/>
      <c r="F10" s="46"/>
      <c r="G10" s="47"/>
    </row>
    <row r="11" spans="1:7" x14ac:dyDescent="0.2">
      <c r="A11" s="44"/>
      <c r="B11" s="40" t="s">
        <v>9</v>
      </c>
      <c r="C11" s="40" t="s">
        <v>10</v>
      </c>
      <c r="D11" s="40" t="s">
        <v>11</v>
      </c>
      <c r="E11" s="40" t="s">
        <v>12</v>
      </c>
      <c r="F11" s="37"/>
      <c r="G11" s="38"/>
    </row>
    <row r="12" spans="1:7" x14ac:dyDescent="0.2">
      <c r="A12" s="44" t="s">
        <v>3</v>
      </c>
      <c r="B12" s="48">
        <v>0.4</v>
      </c>
      <c r="C12" s="48">
        <v>0.3</v>
      </c>
      <c r="D12" s="48">
        <v>0.2</v>
      </c>
      <c r="E12" s="48">
        <v>0.1</v>
      </c>
      <c r="F12" s="37"/>
      <c r="G12" s="38"/>
    </row>
    <row r="13" spans="1:7" x14ac:dyDescent="0.2">
      <c r="A13" s="44" t="s">
        <v>4</v>
      </c>
      <c r="B13" s="48">
        <v>0.2</v>
      </c>
      <c r="C13" s="48">
        <v>0.2</v>
      </c>
      <c r="D13" s="48">
        <v>0.3</v>
      </c>
      <c r="E13" s="48">
        <v>0.3</v>
      </c>
      <c r="F13" s="37"/>
      <c r="G13" s="38"/>
    </row>
    <row r="14" spans="1:7" x14ac:dyDescent="0.2">
      <c r="A14" s="44" t="s">
        <v>5</v>
      </c>
      <c r="B14" s="48">
        <v>0.3</v>
      </c>
      <c r="C14" s="48">
        <v>0.2</v>
      </c>
      <c r="D14" s="48">
        <v>0.2</v>
      </c>
      <c r="E14" s="48">
        <v>0.3</v>
      </c>
      <c r="F14" s="37"/>
      <c r="G14" s="38"/>
    </row>
    <row r="15" spans="1:7" x14ac:dyDescent="0.2">
      <c r="A15" s="44" t="s">
        <v>6</v>
      </c>
      <c r="B15" s="48">
        <v>0.3</v>
      </c>
      <c r="C15" s="48">
        <v>0.3</v>
      </c>
      <c r="D15" s="48">
        <v>0.2</v>
      </c>
      <c r="E15" s="48">
        <v>0.2</v>
      </c>
      <c r="F15" s="37"/>
      <c r="G15" s="38"/>
    </row>
    <row r="16" spans="1:7" x14ac:dyDescent="0.2">
      <c r="A16" s="44" t="s">
        <v>7</v>
      </c>
      <c r="B16" s="48">
        <v>0.5</v>
      </c>
      <c r="C16" s="48">
        <v>0.3</v>
      </c>
      <c r="D16" s="48">
        <v>0.1</v>
      </c>
      <c r="E16" s="48">
        <v>0.1</v>
      </c>
      <c r="F16" s="37"/>
      <c r="G16" s="38"/>
    </row>
    <row r="17" spans="1:7" x14ac:dyDescent="0.2">
      <c r="A17" s="44" t="s">
        <v>8</v>
      </c>
      <c r="B17" s="48">
        <v>0.4</v>
      </c>
      <c r="C17" s="48">
        <v>0.3</v>
      </c>
      <c r="D17" s="48">
        <v>0.2</v>
      </c>
      <c r="E17" s="48">
        <v>0.1</v>
      </c>
      <c r="F17" s="37"/>
      <c r="G17" s="38"/>
    </row>
    <row r="18" spans="1:7" x14ac:dyDescent="0.2">
      <c r="A18" s="36" t="s">
        <v>70</v>
      </c>
      <c r="B18" s="37"/>
      <c r="C18" s="37"/>
      <c r="D18" s="37"/>
      <c r="E18" s="37"/>
      <c r="F18" s="37"/>
      <c r="G18" s="38"/>
    </row>
    <row r="19" spans="1:7" x14ac:dyDescent="0.2">
      <c r="A19" s="49" t="s">
        <v>13</v>
      </c>
      <c r="B19" s="40" t="s">
        <v>9</v>
      </c>
      <c r="C19" s="40" t="s">
        <v>10</v>
      </c>
      <c r="D19" s="40" t="s">
        <v>11</v>
      </c>
      <c r="E19" s="40" t="s">
        <v>12</v>
      </c>
      <c r="F19" s="37"/>
      <c r="G19" s="38"/>
    </row>
    <row r="20" spans="1:7" x14ac:dyDescent="0.2">
      <c r="A20" s="44" t="s">
        <v>14</v>
      </c>
      <c r="B20" s="48">
        <v>0.4</v>
      </c>
      <c r="C20" s="48"/>
      <c r="D20" s="48"/>
      <c r="E20" s="48"/>
      <c r="F20" s="37"/>
      <c r="G20" s="38"/>
    </row>
    <row r="21" spans="1:7" x14ac:dyDescent="0.2">
      <c r="A21" s="44" t="s">
        <v>15</v>
      </c>
      <c r="B21" s="48">
        <v>0.3</v>
      </c>
      <c r="C21" s="48"/>
      <c r="D21" s="48"/>
      <c r="E21" s="48"/>
      <c r="F21" s="37"/>
      <c r="G21" s="38"/>
    </row>
    <row r="22" spans="1:7" x14ac:dyDescent="0.2">
      <c r="A22" s="44" t="s">
        <v>16</v>
      </c>
      <c r="B22" s="48">
        <v>0.2</v>
      </c>
      <c r="C22" s="48"/>
      <c r="D22" s="48"/>
      <c r="E22" s="48"/>
      <c r="F22" s="37"/>
      <c r="G22" s="38"/>
    </row>
    <row r="23" spans="1:7" x14ac:dyDescent="0.2">
      <c r="A23" s="44" t="s">
        <v>17</v>
      </c>
      <c r="B23" s="48">
        <v>0.1</v>
      </c>
      <c r="C23" s="48"/>
      <c r="D23" s="48"/>
      <c r="E23" s="48"/>
      <c r="F23" s="37"/>
      <c r="G23" s="38"/>
    </row>
    <row r="24" spans="1:7" x14ac:dyDescent="0.2">
      <c r="A24" s="44" t="s">
        <v>18</v>
      </c>
      <c r="B24" s="48"/>
      <c r="C24" s="48">
        <v>0.5</v>
      </c>
      <c r="D24" s="48"/>
      <c r="E24" s="48"/>
      <c r="F24" s="37"/>
      <c r="G24" s="38"/>
    </row>
    <row r="25" spans="1:7" x14ac:dyDescent="0.2">
      <c r="A25" s="44" t="s">
        <v>19</v>
      </c>
      <c r="B25" s="48"/>
      <c r="C25" s="48">
        <v>0.3</v>
      </c>
      <c r="D25" s="48"/>
      <c r="E25" s="48"/>
      <c r="F25" s="37"/>
      <c r="G25" s="38"/>
    </row>
    <row r="26" spans="1:7" x14ac:dyDescent="0.2">
      <c r="A26" s="44" t="s">
        <v>20</v>
      </c>
      <c r="B26" s="48"/>
      <c r="C26" s="48">
        <v>0.2</v>
      </c>
      <c r="D26" s="48"/>
      <c r="E26" s="48"/>
      <c r="F26" s="37"/>
      <c r="G26" s="38"/>
    </row>
    <row r="27" spans="1:7" x14ac:dyDescent="0.2">
      <c r="A27" s="44" t="s">
        <v>21</v>
      </c>
      <c r="B27" s="48"/>
      <c r="C27" s="48"/>
      <c r="D27" s="48">
        <v>0.6</v>
      </c>
      <c r="E27" s="48"/>
      <c r="F27" s="37"/>
      <c r="G27" s="38"/>
    </row>
    <row r="28" spans="1:7" x14ac:dyDescent="0.2">
      <c r="A28" s="44" t="s">
        <v>22</v>
      </c>
      <c r="B28" s="48"/>
      <c r="C28" s="48"/>
      <c r="D28" s="48">
        <v>0.4</v>
      </c>
      <c r="E28" s="48"/>
      <c r="F28" s="37"/>
      <c r="G28" s="38"/>
    </row>
    <row r="29" spans="1:7" x14ac:dyDescent="0.2">
      <c r="A29" s="44" t="s">
        <v>23</v>
      </c>
      <c r="B29" s="48"/>
      <c r="C29" s="48"/>
      <c r="D29" s="48"/>
      <c r="E29" s="48">
        <v>0.7</v>
      </c>
      <c r="F29" s="37"/>
      <c r="G29" s="38"/>
    </row>
    <row r="30" spans="1:7" x14ac:dyDescent="0.2">
      <c r="A30" s="44" t="s">
        <v>24</v>
      </c>
      <c r="B30" s="48"/>
      <c r="C30" s="48"/>
      <c r="D30" s="48"/>
      <c r="E30" s="48">
        <v>0.3</v>
      </c>
      <c r="F30" s="37"/>
      <c r="G30" s="38"/>
    </row>
    <row r="31" spans="1:7" x14ac:dyDescent="0.2">
      <c r="A31" s="44"/>
      <c r="B31" s="37"/>
      <c r="C31" s="37"/>
      <c r="D31" s="37"/>
      <c r="E31" s="37"/>
      <c r="F31" s="37"/>
      <c r="G31" s="38"/>
    </row>
    <row r="32" spans="1:7" x14ac:dyDescent="0.2">
      <c r="A32" s="49" t="s">
        <v>25</v>
      </c>
      <c r="B32" s="37"/>
      <c r="C32" s="37"/>
      <c r="D32" s="37"/>
      <c r="E32" s="37"/>
      <c r="F32" s="37"/>
      <c r="G32" s="38"/>
    </row>
    <row r="33" spans="1:7" x14ac:dyDescent="0.2">
      <c r="A33" s="50" t="s">
        <v>31</v>
      </c>
      <c r="B33" s="37"/>
      <c r="C33" s="37"/>
      <c r="D33" s="37"/>
      <c r="E33" s="37"/>
      <c r="F33" s="37"/>
      <c r="G33" s="38"/>
    </row>
    <row r="34" spans="1:7" x14ac:dyDescent="0.2">
      <c r="A34" s="44" t="s">
        <v>28</v>
      </c>
      <c r="B34" s="37"/>
      <c r="C34" s="37"/>
      <c r="D34" s="37"/>
      <c r="E34" s="37"/>
      <c r="F34" s="37"/>
      <c r="G34" s="38"/>
    </row>
    <row r="35" spans="1:7" x14ac:dyDescent="0.2">
      <c r="A35" s="44" t="s">
        <v>26</v>
      </c>
      <c r="B35" s="37"/>
      <c r="C35" s="37"/>
      <c r="D35" s="37"/>
      <c r="E35" s="37"/>
      <c r="F35" s="37"/>
      <c r="G35" s="38"/>
    </row>
    <row r="36" spans="1:7" x14ac:dyDescent="0.2">
      <c r="A36" s="44" t="s">
        <v>29</v>
      </c>
      <c r="B36" s="37"/>
      <c r="C36" s="37"/>
      <c r="D36" s="37"/>
      <c r="E36" s="37"/>
      <c r="F36" s="37"/>
      <c r="G36" s="38"/>
    </row>
    <row r="37" spans="1:7" x14ac:dyDescent="0.2">
      <c r="A37" s="44" t="s">
        <v>27</v>
      </c>
      <c r="B37" s="37"/>
      <c r="C37" s="37"/>
      <c r="D37" s="37"/>
      <c r="E37" s="37"/>
      <c r="F37" s="37"/>
      <c r="G37" s="38"/>
    </row>
    <row r="38" spans="1:7" x14ac:dyDescent="0.2">
      <c r="A38" s="44"/>
      <c r="B38" s="37"/>
      <c r="C38" s="37"/>
      <c r="D38" s="37"/>
      <c r="E38" s="37"/>
      <c r="F38" s="37"/>
      <c r="G38" s="38"/>
    </row>
    <row r="39" spans="1:7" x14ac:dyDescent="0.2">
      <c r="A39" s="44"/>
      <c r="B39" s="37"/>
      <c r="C39" s="37"/>
      <c r="D39" s="37"/>
      <c r="E39" s="37"/>
      <c r="F39" s="37"/>
      <c r="G39" s="38"/>
    </row>
    <row r="40" spans="1:7" ht="12.75" thickBot="1" x14ac:dyDescent="0.25">
      <c r="A40" s="51"/>
      <c r="B40" s="52"/>
      <c r="C40" s="52"/>
      <c r="D40" s="52"/>
      <c r="E40" s="52"/>
      <c r="F40" s="52"/>
      <c r="G40" s="53"/>
    </row>
    <row r="41" spans="1:7" ht="12.75" thickTop="1" x14ac:dyDescent="0.2"/>
  </sheetData>
  <phoneticPr fontId="2" type="noConversion"/>
  <printOptions headings="1" gridLines="1"/>
  <pageMargins left="0.95" right="0.75" top="1" bottom="1" header="0.5" footer="0.5"/>
  <pageSetup paperSize="9" orientation="portrait" r:id="rId1"/>
  <headerFooter alignWithMargins="0">
    <oddHeader>&amp;L&amp;"Arial Greek,Έντονη γραφή"&amp;UΕφαρμογή # 1&amp;C&amp;"Arial Greek,Έντονη γραφή"&amp;UΠωλήσεις&amp;R&amp;"Arial Greek,Έντονη γραφή"&amp;UΑρχείο : "MRD-BEP"
Φύλλο :"ΠΩΛΗΣΕΙΣ"</oddHeader>
    <oddFooter xml:space="preserve">&amp;L&amp;"Arial Greek,Έντονη γραφή"&amp;UΠρότυπος Εκπαιδευτικός Οδηγός
Διαχείριση Οικονομικών - Στατιστικών Δεδομένων&amp;R&amp;"Arial Greek,Έντονη γραφή"&amp;UΣελίδα 58
</oddFooter>
  </headerFooter>
  <drawing r:id="rId2"/>
  <legacyDrawing r:id="rId3"/>
  <oleObjects>
    <mc:AlternateContent xmlns:mc="http://schemas.openxmlformats.org/markup-compatibility/2006">
      <mc:Choice Requires="x14">
        <oleObject progId="MS_ClipArt_Gallery.2" shapeId="3073" r:id="rId4">
          <objectPr defaultSize="0" autoPict="0" r:id="rId5">
            <anchor moveWithCells="1" sizeWithCells="1">
              <from>
                <xdr:col>10</xdr:col>
                <xdr:colOff>76200</xdr:colOff>
                <xdr:row>12</xdr:row>
                <xdr:rowOff>95250</xdr:rowOff>
              </from>
              <to>
                <xdr:col>11</xdr:col>
                <xdr:colOff>600075</xdr:colOff>
                <xdr:row>17</xdr:row>
                <xdr:rowOff>85725</xdr:rowOff>
              </to>
            </anchor>
          </objectPr>
        </oleObject>
      </mc:Choice>
      <mc:Fallback>
        <oleObject progId="MS_ClipArt_Gallery.2" shapeId="3073" r:id="rId4"/>
      </mc:Fallback>
    </mc:AlternateContent>
  </oleObjec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9"/>
  <sheetViews>
    <sheetView workbookViewId="0">
      <selection activeCell="D52" sqref="D52"/>
    </sheetView>
  </sheetViews>
  <sheetFormatPr defaultRowHeight="12.75" x14ac:dyDescent="0.2"/>
  <cols>
    <col min="1" max="1" width="18.140625" customWidth="1"/>
    <col min="3" max="3" width="10.140625" bestFit="1" customWidth="1"/>
    <col min="4" max="4" width="11.42578125" bestFit="1" customWidth="1"/>
    <col min="5" max="5" width="14" bestFit="1" customWidth="1"/>
    <col min="8" max="8" width="31.140625" bestFit="1" customWidth="1"/>
  </cols>
  <sheetData>
    <row r="1" spans="1:13" x14ac:dyDescent="0.2">
      <c r="A1" s="96" t="s">
        <v>112</v>
      </c>
      <c r="H1" s="96" t="s">
        <v>113</v>
      </c>
    </row>
    <row r="2" spans="1:13" x14ac:dyDescent="0.2">
      <c r="B2" t="s">
        <v>9</v>
      </c>
      <c r="C2" t="s">
        <v>10</v>
      </c>
      <c r="D2" t="s">
        <v>11</v>
      </c>
      <c r="E2" t="s">
        <v>12</v>
      </c>
      <c r="F2" t="s">
        <v>47</v>
      </c>
      <c r="I2" t="s">
        <v>9</v>
      </c>
      <c r="J2" t="s">
        <v>10</v>
      </c>
      <c r="K2" t="s">
        <v>11</v>
      </c>
      <c r="L2" t="s">
        <v>12</v>
      </c>
      <c r="M2" t="s">
        <v>47</v>
      </c>
    </row>
    <row r="3" spans="1:13" x14ac:dyDescent="0.2">
      <c r="A3" t="s">
        <v>3</v>
      </c>
      <c r="B3" s="101">
        <f>ΠΩΛΗΣΕΙΣ!B4*ΠΩΛΗΣΕΙΣ!C4*ΠΩΛΗΣΕΙΣ!B12</f>
        <v>8000000</v>
      </c>
      <c r="C3" s="101"/>
      <c r="D3" s="101"/>
      <c r="E3" s="101"/>
      <c r="F3" s="101"/>
      <c r="H3" t="s">
        <v>3</v>
      </c>
      <c r="I3" s="101">
        <f>ΠΩΛΗΣΕΙΣ!D4*ΠΩΛΗΣΕΙΣ!C4*ΠΩΛΗΣΕΙΣ!B12</f>
        <v>4800000</v>
      </c>
      <c r="J3" s="101"/>
      <c r="K3" s="101"/>
      <c r="L3" s="101"/>
      <c r="M3" s="101"/>
    </row>
    <row r="4" spans="1:13" x14ac:dyDescent="0.2">
      <c r="A4" t="s">
        <v>4</v>
      </c>
      <c r="B4" s="101"/>
      <c r="C4" s="101"/>
      <c r="D4" s="101"/>
      <c r="E4" s="101"/>
      <c r="F4" s="101"/>
      <c r="H4" t="s">
        <v>4</v>
      </c>
      <c r="I4" s="101"/>
      <c r="J4" s="101"/>
      <c r="K4" s="101"/>
      <c r="L4" s="101"/>
      <c r="M4" s="101"/>
    </row>
    <row r="5" spans="1:13" x14ac:dyDescent="0.2">
      <c r="A5" t="s">
        <v>5</v>
      </c>
      <c r="B5" s="101"/>
      <c r="C5" s="101"/>
      <c r="D5" s="101"/>
      <c r="E5" s="101"/>
      <c r="F5" s="101"/>
      <c r="H5" t="s">
        <v>5</v>
      </c>
      <c r="I5" s="101"/>
      <c r="J5" s="101"/>
      <c r="K5" s="101"/>
      <c r="L5" s="101"/>
      <c r="M5" s="101"/>
    </row>
    <row r="6" spans="1:13" x14ac:dyDescent="0.2">
      <c r="A6" t="s">
        <v>6</v>
      </c>
      <c r="B6" s="101"/>
      <c r="C6" s="101"/>
      <c r="D6" s="101"/>
      <c r="E6" s="101"/>
      <c r="F6" s="101"/>
      <c r="H6" t="s">
        <v>6</v>
      </c>
      <c r="I6" s="101"/>
      <c r="J6" s="101"/>
      <c r="K6" s="101"/>
      <c r="L6" s="101"/>
      <c r="M6" s="101"/>
    </row>
    <row r="7" spans="1:13" x14ac:dyDescent="0.2">
      <c r="A7" t="s">
        <v>7</v>
      </c>
      <c r="B7" s="101"/>
      <c r="C7" s="101"/>
      <c r="D7" s="101"/>
      <c r="E7" s="101"/>
      <c r="F7" s="101"/>
      <c r="H7" t="s">
        <v>7</v>
      </c>
      <c r="I7" s="101"/>
      <c r="J7" s="101"/>
      <c r="K7" s="101"/>
      <c r="L7" s="101"/>
      <c r="M7" s="101"/>
    </row>
    <row r="8" spans="1:13" x14ac:dyDescent="0.2">
      <c r="A8" t="s">
        <v>8</v>
      </c>
      <c r="B8" s="101"/>
      <c r="C8" s="101"/>
      <c r="D8" s="101"/>
      <c r="E8" s="101"/>
      <c r="F8" s="101"/>
      <c r="H8" t="s">
        <v>8</v>
      </c>
      <c r="I8" s="101"/>
      <c r="J8" s="101"/>
      <c r="K8" s="101"/>
      <c r="L8" s="101"/>
      <c r="M8" s="101"/>
    </row>
    <row r="9" spans="1:13" x14ac:dyDescent="0.2">
      <c r="A9" t="s">
        <v>47</v>
      </c>
      <c r="B9" s="101"/>
      <c r="C9" s="101"/>
      <c r="D9" s="101"/>
      <c r="E9" s="101"/>
      <c r="F9" s="101"/>
      <c r="H9" t="s">
        <v>47</v>
      </c>
      <c r="I9" s="101"/>
      <c r="J9" s="101"/>
      <c r="K9" s="101"/>
      <c r="L9" s="101"/>
      <c r="M9" s="101"/>
    </row>
    <row r="11" spans="1:13" x14ac:dyDescent="0.2">
      <c r="A11" s="96" t="s">
        <v>109</v>
      </c>
    </row>
    <row r="12" spans="1:13" x14ac:dyDescent="0.2">
      <c r="B12" t="s">
        <v>3</v>
      </c>
      <c r="C12" t="s">
        <v>4</v>
      </c>
      <c r="D12" t="s">
        <v>5</v>
      </c>
      <c r="E12" t="s">
        <v>6</v>
      </c>
      <c r="F12" t="s">
        <v>7</v>
      </c>
      <c r="G12" t="s">
        <v>8</v>
      </c>
      <c r="H12" t="s">
        <v>47</v>
      </c>
    </row>
    <row r="13" spans="1:13" x14ac:dyDescent="0.2">
      <c r="A13" t="s">
        <v>14</v>
      </c>
      <c r="B13" s="101">
        <f>ΠΩΛΗΣΕΙΣ!B4*ΠΩΛΗΣΕΙΣ!C4*ΠΩΛΗΣΕΙΣ!B12*ΠΩΛΗΣΕΙΣ!B20</f>
        <v>3200000</v>
      </c>
      <c r="C13" s="101"/>
      <c r="D13" s="101"/>
      <c r="E13" s="101"/>
      <c r="F13" s="101"/>
      <c r="G13" s="101"/>
      <c r="H13" s="101"/>
    </row>
    <row r="14" spans="1:13" x14ac:dyDescent="0.2">
      <c r="A14" t="s">
        <v>15</v>
      </c>
      <c r="B14" s="101">
        <f>ΠΩΛΗΣΕΙΣ!B4*ΠΩΛΗΣΕΙΣ!C4*ΠΩΛΗΣΕΙΣ!B12*ΠΩΛΗΣΕΙΣ!B21</f>
        <v>2400000</v>
      </c>
      <c r="C14" s="101"/>
      <c r="D14" s="101"/>
      <c r="E14" s="101"/>
      <c r="F14" s="101"/>
      <c r="G14" s="101"/>
      <c r="H14" s="101"/>
    </row>
    <row r="15" spans="1:13" x14ac:dyDescent="0.2">
      <c r="A15" t="s">
        <v>16</v>
      </c>
      <c r="B15" s="101">
        <f>ΠΩΛΗΣΕΙΣ!B4*ΠΩΛΗΣΕΙΣ!C4*ΠΩΛΗΣΕΙΣ!B12*ΠΩΛΗΣΕΙΣ!B22</f>
        <v>1600000</v>
      </c>
      <c r="C15" s="101"/>
      <c r="D15" s="101"/>
      <c r="E15" s="101"/>
      <c r="F15" s="101"/>
      <c r="G15" s="101"/>
      <c r="H15" s="101"/>
    </row>
    <row r="16" spans="1:13" x14ac:dyDescent="0.2">
      <c r="A16" t="s">
        <v>17</v>
      </c>
      <c r="B16" s="101">
        <f>ΠΩΛΗΣΕΙΣ!B4*ΠΩΛΗΣΕΙΣ!C4*ΠΩΛΗΣΕΙΣ!B12*ΠΩΛΗΣΕΙΣ!B23</f>
        <v>800000</v>
      </c>
      <c r="C16" s="101"/>
      <c r="D16" s="101"/>
      <c r="E16" s="101"/>
      <c r="F16" s="101"/>
      <c r="G16" s="101"/>
      <c r="H16" s="101"/>
    </row>
    <row r="17" spans="1:8" x14ac:dyDescent="0.2">
      <c r="A17" t="s">
        <v>18</v>
      </c>
      <c r="B17" s="101"/>
      <c r="C17" s="101"/>
      <c r="D17" s="101"/>
      <c r="E17" s="101"/>
      <c r="F17" s="101"/>
      <c r="G17" s="101"/>
      <c r="H17" s="101"/>
    </row>
    <row r="18" spans="1:8" x14ac:dyDescent="0.2">
      <c r="A18" t="s">
        <v>19</v>
      </c>
      <c r="B18" s="101"/>
      <c r="C18" s="101"/>
      <c r="D18" s="101"/>
      <c r="E18" s="101"/>
      <c r="F18" s="101"/>
      <c r="G18" s="101"/>
      <c r="H18" s="101"/>
    </row>
    <row r="19" spans="1:8" x14ac:dyDescent="0.2">
      <c r="A19" t="s">
        <v>20</v>
      </c>
      <c r="B19" s="101"/>
      <c r="C19" s="101"/>
      <c r="D19" s="101"/>
      <c r="E19" s="101"/>
      <c r="F19" s="101"/>
      <c r="G19" s="101"/>
      <c r="H19" s="101"/>
    </row>
    <row r="20" spans="1:8" x14ac:dyDescent="0.2">
      <c r="A20" t="s">
        <v>21</v>
      </c>
      <c r="B20" s="101"/>
      <c r="C20" s="101"/>
      <c r="D20" s="101"/>
      <c r="E20" s="101"/>
      <c r="F20" s="101"/>
      <c r="G20" s="101"/>
      <c r="H20" s="101"/>
    </row>
    <row r="21" spans="1:8" x14ac:dyDescent="0.2">
      <c r="A21" t="s">
        <v>22</v>
      </c>
      <c r="B21" s="101"/>
      <c r="C21" s="101"/>
      <c r="D21" s="101"/>
      <c r="E21" s="101"/>
      <c r="F21" s="101"/>
      <c r="G21" s="101"/>
      <c r="H21" s="101"/>
    </row>
    <row r="22" spans="1:8" x14ac:dyDescent="0.2">
      <c r="A22" t="s">
        <v>23</v>
      </c>
      <c r="B22" s="101"/>
      <c r="C22" s="101"/>
      <c r="D22" s="101"/>
      <c r="E22" s="101"/>
      <c r="F22" s="101"/>
      <c r="G22" s="101"/>
      <c r="H22" s="101"/>
    </row>
    <row r="23" spans="1:8" x14ac:dyDescent="0.2">
      <c r="A23" t="s">
        <v>24</v>
      </c>
      <c r="B23" s="101"/>
      <c r="C23" s="101"/>
      <c r="D23" s="101"/>
      <c r="E23" s="101"/>
      <c r="F23" s="101"/>
      <c r="G23" s="101"/>
      <c r="H23" s="101"/>
    </row>
    <row r="24" spans="1:8" x14ac:dyDescent="0.2">
      <c r="A24" t="s">
        <v>47</v>
      </c>
      <c r="B24" s="101"/>
      <c r="C24" s="101"/>
      <c r="D24" s="101"/>
      <c r="E24" s="101"/>
      <c r="F24" s="101"/>
      <c r="G24" s="101"/>
      <c r="H24" s="101"/>
    </row>
    <row r="26" spans="1:8" x14ac:dyDescent="0.2">
      <c r="A26" s="96" t="s">
        <v>110</v>
      </c>
    </row>
    <row r="27" spans="1:8" x14ac:dyDescent="0.2">
      <c r="A27">
        <v>0.1</v>
      </c>
      <c r="B27" t="s">
        <v>3</v>
      </c>
      <c r="C27" t="s">
        <v>4</v>
      </c>
      <c r="D27" t="s">
        <v>5</v>
      </c>
      <c r="E27" t="s">
        <v>6</v>
      </c>
      <c r="F27" t="s">
        <v>7</v>
      </c>
      <c r="G27" t="s">
        <v>8</v>
      </c>
      <c r="H27" t="s">
        <v>47</v>
      </c>
    </row>
    <row r="28" spans="1:8" x14ac:dyDescent="0.2">
      <c r="A28" t="s">
        <v>14</v>
      </c>
      <c r="B28" s="102">
        <f>B13*$A$27</f>
        <v>320000</v>
      </c>
      <c r="C28" s="102"/>
      <c r="D28" s="102"/>
      <c r="E28" s="102"/>
      <c r="F28" s="102"/>
      <c r="G28" s="102"/>
      <c r="H28" s="102"/>
    </row>
    <row r="29" spans="1:8" x14ac:dyDescent="0.2">
      <c r="A29" t="s">
        <v>15</v>
      </c>
      <c r="B29" s="102">
        <f>B14*$A$27</f>
        <v>240000</v>
      </c>
      <c r="C29" s="102"/>
      <c r="D29" s="102"/>
      <c r="E29" s="102"/>
      <c r="F29" s="102"/>
      <c r="G29" s="102"/>
      <c r="H29" s="102"/>
    </row>
    <row r="30" spans="1:8" x14ac:dyDescent="0.2">
      <c r="A30" t="s">
        <v>16</v>
      </c>
      <c r="B30" s="102">
        <f>B15*$A$27</f>
        <v>160000</v>
      </c>
      <c r="C30" s="102"/>
      <c r="D30" s="102"/>
      <c r="E30" s="102"/>
      <c r="F30" s="102"/>
      <c r="G30" s="102"/>
      <c r="H30" s="102"/>
    </row>
    <row r="31" spans="1:8" x14ac:dyDescent="0.2">
      <c r="A31" t="s">
        <v>17</v>
      </c>
      <c r="B31" s="102">
        <f>B16*$A$27</f>
        <v>80000</v>
      </c>
      <c r="C31" s="102"/>
      <c r="D31" s="102"/>
      <c r="E31" s="102"/>
      <c r="F31" s="102"/>
      <c r="G31" s="102"/>
      <c r="H31" s="102"/>
    </row>
    <row r="32" spans="1:8" x14ac:dyDescent="0.2">
      <c r="A32" t="s">
        <v>18</v>
      </c>
      <c r="B32" s="102"/>
      <c r="C32" s="102"/>
      <c r="D32" s="102"/>
      <c r="E32" s="102"/>
      <c r="F32" s="102"/>
      <c r="G32" s="102"/>
      <c r="H32" s="102"/>
    </row>
    <row r="33" spans="1:8" x14ac:dyDescent="0.2">
      <c r="A33" t="s">
        <v>19</v>
      </c>
      <c r="B33" s="102"/>
      <c r="C33" s="102"/>
      <c r="D33" s="102"/>
      <c r="E33" s="102"/>
      <c r="F33" s="102"/>
      <c r="G33" s="102"/>
      <c r="H33" s="102"/>
    </row>
    <row r="34" spans="1:8" x14ac:dyDescent="0.2">
      <c r="A34" t="s">
        <v>20</v>
      </c>
      <c r="B34" s="102"/>
      <c r="C34" s="102"/>
      <c r="D34" s="102"/>
      <c r="E34" s="102"/>
      <c r="F34" s="102"/>
      <c r="G34" s="102"/>
      <c r="H34" s="102"/>
    </row>
    <row r="35" spans="1:8" x14ac:dyDescent="0.2">
      <c r="A35" t="s">
        <v>21</v>
      </c>
      <c r="B35" s="102"/>
      <c r="C35" s="102"/>
      <c r="D35" s="102"/>
      <c r="E35" s="102"/>
      <c r="F35" s="102"/>
      <c r="G35" s="102"/>
      <c r="H35" s="102"/>
    </row>
    <row r="36" spans="1:8" x14ac:dyDescent="0.2">
      <c r="A36" t="s">
        <v>22</v>
      </c>
      <c r="B36" s="102"/>
      <c r="C36" s="102"/>
      <c r="D36" s="102"/>
      <c r="E36" s="102"/>
      <c r="F36" s="102"/>
      <c r="G36" s="102"/>
      <c r="H36" s="102"/>
    </row>
    <row r="37" spans="1:8" x14ac:dyDescent="0.2">
      <c r="A37" t="s">
        <v>23</v>
      </c>
      <c r="B37" s="102"/>
      <c r="C37" s="102"/>
      <c r="D37" s="102"/>
      <c r="E37" s="102"/>
      <c r="F37" s="102"/>
      <c r="G37" s="102"/>
      <c r="H37" s="102"/>
    </row>
    <row r="38" spans="1:8" x14ac:dyDescent="0.2">
      <c r="A38" t="s">
        <v>24</v>
      </c>
      <c r="B38" s="102"/>
      <c r="C38" s="102"/>
      <c r="D38" s="102"/>
      <c r="E38" s="102"/>
      <c r="F38" s="102"/>
      <c r="G38" s="102"/>
      <c r="H38" s="102"/>
    </row>
    <row r="39" spans="1:8" x14ac:dyDescent="0.2">
      <c r="A39" t="s">
        <v>47</v>
      </c>
      <c r="B39" s="102"/>
      <c r="C39" s="102"/>
      <c r="D39" s="102"/>
      <c r="E39" s="102"/>
      <c r="F39" s="102"/>
      <c r="G39" s="102"/>
      <c r="H39" s="102"/>
    </row>
    <row r="41" spans="1:8" x14ac:dyDescent="0.2">
      <c r="A41" s="96" t="s">
        <v>111</v>
      </c>
    </row>
    <row r="42" spans="1:8" x14ac:dyDescent="0.2">
      <c r="B42" t="s">
        <v>9</v>
      </c>
      <c r="C42" t="s">
        <v>10</v>
      </c>
      <c r="D42" t="s">
        <v>11</v>
      </c>
      <c r="E42" t="s">
        <v>12</v>
      </c>
      <c r="F42" t="s">
        <v>47</v>
      </c>
    </row>
    <row r="43" spans="1:8" x14ac:dyDescent="0.2">
      <c r="A43" t="s">
        <v>3</v>
      </c>
      <c r="B43" s="102">
        <f>B3-I3-B28-B29-B30-B31</f>
        <v>2400000</v>
      </c>
      <c r="C43" s="102"/>
      <c r="D43" s="102"/>
      <c r="E43" s="102"/>
      <c r="F43" s="102"/>
    </row>
    <row r="44" spans="1:8" x14ac:dyDescent="0.2">
      <c r="A44" t="s">
        <v>4</v>
      </c>
      <c r="B44" s="102"/>
      <c r="C44" s="102"/>
      <c r="D44" s="102"/>
      <c r="E44" s="102"/>
      <c r="F44" s="102"/>
    </row>
    <row r="45" spans="1:8" x14ac:dyDescent="0.2">
      <c r="A45" t="s">
        <v>5</v>
      </c>
      <c r="B45" s="102"/>
      <c r="C45" s="102"/>
      <c r="D45" s="102"/>
      <c r="E45" s="102"/>
      <c r="F45" s="102"/>
    </row>
    <row r="46" spans="1:8" x14ac:dyDescent="0.2">
      <c r="A46" t="s">
        <v>6</v>
      </c>
      <c r="B46" s="102"/>
      <c r="C46" s="102"/>
      <c r="D46" s="102"/>
      <c r="E46" s="102"/>
      <c r="F46" s="102"/>
    </row>
    <row r="47" spans="1:8" x14ac:dyDescent="0.2">
      <c r="A47" t="s">
        <v>7</v>
      </c>
      <c r="B47" s="102"/>
      <c r="C47" s="102"/>
      <c r="D47" s="102"/>
      <c r="E47" s="102"/>
      <c r="F47" s="102"/>
    </row>
    <row r="48" spans="1:8" x14ac:dyDescent="0.2">
      <c r="A48" t="s">
        <v>8</v>
      </c>
      <c r="B48" s="102"/>
      <c r="C48" s="102"/>
      <c r="D48" s="102"/>
      <c r="E48" s="102"/>
      <c r="F48" s="102"/>
    </row>
    <row r="49" spans="1:6" x14ac:dyDescent="0.2">
      <c r="A49" t="s">
        <v>47</v>
      </c>
      <c r="B49" s="102"/>
      <c r="C49" s="102"/>
      <c r="D49" s="102"/>
      <c r="E49" s="102"/>
      <c r="F49" s="102"/>
    </row>
  </sheetData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zoomScale="140" workbookViewId="0">
      <selection activeCell="K14" sqref="K14"/>
    </sheetView>
  </sheetViews>
  <sheetFormatPr defaultRowHeight="12.75" x14ac:dyDescent="0.2"/>
  <cols>
    <col min="1" max="1" width="9.140625" style="68"/>
    <col min="2" max="2" width="10.28515625" style="68" customWidth="1"/>
    <col min="3" max="6" width="9.140625" style="68"/>
    <col min="7" max="7" width="11.140625" style="68" customWidth="1"/>
    <col min="8" max="8" width="9.140625" style="68"/>
    <col min="9" max="9" width="10.28515625" style="68" customWidth="1"/>
    <col min="10" max="16384" width="9.140625" style="68"/>
  </cols>
  <sheetData>
    <row r="1" spans="1:9" ht="13.5" thickTop="1" x14ac:dyDescent="0.2">
      <c r="A1" s="65" t="s">
        <v>99</v>
      </c>
      <c r="B1" s="66"/>
      <c r="C1" s="66"/>
      <c r="D1" s="66"/>
      <c r="E1" s="66"/>
      <c r="F1" s="66"/>
      <c r="G1" s="66"/>
      <c r="H1" s="66"/>
      <c r="I1" s="67"/>
    </row>
    <row r="2" spans="1:9" x14ac:dyDescent="0.2">
      <c r="A2" s="69" t="s">
        <v>100</v>
      </c>
      <c r="B2" s="70"/>
      <c r="C2" s="70"/>
      <c r="D2" s="70"/>
      <c r="E2" s="70"/>
      <c r="F2" s="70"/>
      <c r="G2" s="70"/>
      <c r="H2" s="70"/>
      <c r="I2" s="71"/>
    </row>
    <row r="3" spans="1:9" ht="13.5" thickBot="1" x14ac:dyDescent="0.25">
      <c r="A3" s="69"/>
      <c r="B3" s="70"/>
      <c r="C3" s="70"/>
      <c r="D3" s="70"/>
      <c r="E3" s="70"/>
      <c r="F3" s="70"/>
      <c r="G3" s="70"/>
      <c r="H3" s="70"/>
      <c r="I3" s="71"/>
    </row>
    <row r="4" spans="1:9" ht="14.25" thickTop="1" thickBot="1" x14ac:dyDescent="0.25">
      <c r="A4" s="106" t="s">
        <v>114</v>
      </c>
      <c r="B4" s="107"/>
      <c r="C4" s="70"/>
      <c r="D4" s="70"/>
      <c r="E4" s="110" t="s">
        <v>101</v>
      </c>
      <c r="F4" s="111"/>
      <c r="G4" s="112"/>
      <c r="H4" s="70"/>
      <c r="I4" s="71"/>
    </row>
    <row r="5" spans="1:9" ht="13.5" thickBot="1" x14ac:dyDescent="0.25">
      <c r="A5" s="108"/>
      <c r="B5" s="109"/>
      <c r="C5" s="70"/>
      <c r="D5" s="70"/>
      <c r="E5" s="70"/>
      <c r="F5" s="70"/>
      <c r="G5" s="70"/>
      <c r="H5" s="70"/>
      <c r="I5" s="71"/>
    </row>
    <row r="6" spans="1:9" ht="13.5" thickTop="1" x14ac:dyDescent="0.2">
      <c r="A6" s="72"/>
      <c r="B6" s="70"/>
      <c r="C6" s="70"/>
      <c r="D6" s="70"/>
      <c r="E6" s="70"/>
      <c r="F6" s="70"/>
      <c r="G6" s="70"/>
      <c r="H6" s="70"/>
      <c r="I6" s="71"/>
    </row>
    <row r="7" spans="1:9" ht="13.5" thickBot="1" x14ac:dyDescent="0.25">
      <c r="A7" s="72"/>
      <c r="B7" s="70"/>
      <c r="C7" s="70"/>
      <c r="D7" s="70"/>
      <c r="E7" s="70"/>
      <c r="F7" s="70"/>
      <c r="G7" s="70"/>
      <c r="H7" s="70"/>
      <c r="I7" s="71"/>
    </row>
    <row r="8" spans="1:9" ht="14.25" thickTop="1" thickBot="1" x14ac:dyDescent="0.25">
      <c r="A8" s="113" t="s">
        <v>117</v>
      </c>
      <c r="B8" s="114"/>
      <c r="C8" s="114"/>
      <c r="D8" s="114"/>
      <c r="E8" s="114"/>
      <c r="F8" s="114"/>
      <c r="G8" s="114"/>
      <c r="H8" s="115"/>
      <c r="I8" s="71"/>
    </row>
    <row r="9" spans="1:9" ht="14.25" thickTop="1" thickBot="1" x14ac:dyDescent="0.25">
      <c r="A9" s="113" t="s">
        <v>118</v>
      </c>
      <c r="B9" s="114"/>
      <c r="C9" s="114"/>
      <c r="D9" s="114"/>
      <c r="E9" s="114"/>
      <c r="F9" s="114"/>
      <c r="G9" s="114"/>
      <c r="H9" s="115"/>
      <c r="I9" s="71"/>
    </row>
    <row r="10" spans="1:9" ht="14.25" thickTop="1" thickBot="1" x14ac:dyDescent="0.25">
      <c r="A10" s="113" t="s">
        <v>119</v>
      </c>
      <c r="B10" s="114"/>
      <c r="C10" s="114"/>
      <c r="D10" s="114"/>
      <c r="E10" s="114"/>
      <c r="F10" s="114"/>
      <c r="G10" s="114"/>
      <c r="H10" s="115"/>
      <c r="I10" s="71"/>
    </row>
    <row r="11" spans="1:9" ht="13.5" thickTop="1" x14ac:dyDescent="0.2">
      <c r="A11" s="73"/>
      <c r="B11" s="74"/>
      <c r="C11" s="74"/>
      <c r="D11" s="74"/>
      <c r="E11" s="74"/>
      <c r="F11" s="74"/>
      <c r="G11" s="74"/>
      <c r="H11" s="74"/>
      <c r="I11" s="71"/>
    </row>
    <row r="12" spans="1:9" ht="13.5" thickBot="1" x14ac:dyDescent="0.25">
      <c r="A12" s="73"/>
      <c r="B12" s="74"/>
      <c r="C12" s="74"/>
      <c r="D12" s="74"/>
      <c r="E12" s="74"/>
      <c r="F12" s="74"/>
      <c r="G12" s="74"/>
      <c r="H12" s="74"/>
      <c r="I12" s="71"/>
    </row>
    <row r="13" spans="1:9" ht="14.25" thickTop="1" thickBot="1" x14ac:dyDescent="0.25">
      <c r="A13" s="103" t="s">
        <v>102</v>
      </c>
      <c r="B13" s="104"/>
      <c r="C13" s="104"/>
      <c r="D13" s="104"/>
      <c r="E13" s="104"/>
      <c r="F13" s="104"/>
      <c r="G13" s="104"/>
      <c r="H13" s="104"/>
      <c r="I13" s="105"/>
    </row>
    <row r="14" spans="1:9" ht="13.5" thickTop="1" x14ac:dyDescent="0.2">
      <c r="A14" s="73"/>
      <c r="B14" s="74"/>
      <c r="C14" s="74"/>
      <c r="D14" s="74"/>
      <c r="E14" s="74"/>
      <c r="F14" s="74"/>
      <c r="G14" s="74"/>
      <c r="H14" s="74"/>
      <c r="I14" s="71"/>
    </row>
    <row r="15" spans="1:9" x14ac:dyDescent="0.2">
      <c r="A15" s="73"/>
      <c r="B15" s="74"/>
      <c r="C15" s="74"/>
      <c r="D15" s="74"/>
      <c r="E15" s="74"/>
      <c r="F15" s="74"/>
      <c r="G15" s="74"/>
      <c r="H15" s="74"/>
      <c r="I15" s="71"/>
    </row>
    <row r="16" spans="1:9" ht="13.5" thickBot="1" x14ac:dyDescent="0.25">
      <c r="A16" s="97"/>
      <c r="B16" s="98"/>
      <c r="C16" s="98"/>
      <c r="D16" s="98"/>
      <c r="E16" s="98"/>
      <c r="F16" s="98"/>
      <c r="G16" s="98"/>
      <c r="H16" s="98"/>
      <c r="I16" s="99"/>
    </row>
    <row r="17" ht="13.5" thickTop="1" x14ac:dyDescent="0.2"/>
  </sheetData>
  <mergeCells count="6">
    <mergeCell ref="A13:I13"/>
    <mergeCell ref="A4:B5"/>
    <mergeCell ref="E4:G4"/>
    <mergeCell ref="A9:H9"/>
    <mergeCell ref="A8:H8"/>
    <mergeCell ref="A10:H10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workbookViewId="0">
      <selection activeCell="E18" sqref="E18"/>
    </sheetView>
  </sheetViews>
  <sheetFormatPr defaultRowHeight="12.75" x14ac:dyDescent="0.2"/>
  <cols>
    <col min="1" max="1" width="41.7109375" customWidth="1"/>
    <col min="2" max="2" width="13.42578125" bestFit="1" customWidth="1"/>
    <col min="3" max="3" width="7.7109375" customWidth="1"/>
    <col min="4" max="4" width="16.7109375" bestFit="1" customWidth="1"/>
    <col min="5" max="5" width="21.140625" bestFit="1" customWidth="1"/>
  </cols>
  <sheetData>
    <row r="1" spans="1:5" x14ac:dyDescent="0.2">
      <c r="A1" s="60" t="s">
        <v>88</v>
      </c>
    </row>
    <row r="3" spans="1:5" x14ac:dyDescent="0.2">
      <c r="B3" t="s">
        <v>2</v>
      </c>
      <c r="C3" t="s">
        <v>52</v>
      </c>
      <c r="D3" t="s">
        <v>82</v>
      </c>
      <c r="E3" t="s">
        <v>83</v>
      </c>
    </row>
    <row r="4" spans="1:5" x14ac:dyDescent="0.2">
      <c r="A4" t="s">
        <v>71</v>
      </c>
    </row>
    <row r="5" spans="1:5" x14ac:dyDescent="0.2">
      <c r="A5" t="s">
        <v>72</v>
      </c>
      <c r="B5" s="86">
        <v>400</v>
      </c>
      <c r="C5" s="86">
        <v>0</v>
      </c>
      <c r="D5" s="86">
        <v>400</v>
      </c>
      <c r="E5" s="86"/>
    </row>
    <row r="6" spans="1:5" x14ac:dyDescent="0.2">
      <c r="A6" t="s">
        <v>73</v>
      </c>
      <c r="B6" s="86">
        <v>600</v>
      </c>
      <c r="C6" s="86"/>
      <c r="D6" s="86"/>
      <c r="E6" s="86"/>
    </row>
    <row r="7" spans="1:5" x14ac:dyDescent="0.2">
      <c r="A7" t="s">
        <v>74</v>
      </c>
      <c r="B7" s="86">
        <v>1000</v>
      </c>
      <c r="C7" s="86">
        <v>180</v>
      </c>
      <c r="D7" s="86">
        <v>1180</v>
      </c>
      <c r="E7" s="86">
        <f>C7-C5</f>
        <v>180</v>
      </c>
    </row>
    <row r="8" spans="1:5" x14ac:dyDescent="0.2">
      <c r="B8" s="86"/>
      <c r="C8" s="86"/>
      <c r="D8" s="86"/>
      <c r="E8" s="86"/>
    </row>
    <row r="9" spans="1:5" x14ac:dyDescent="0.2">
      <c r="A9" t="s">
        <v>75</v>
      </c>
      <c r="B9" s="86"/>
      <c r="C9" s="86"/>
      <c r="D9" s="86"/>
      <c r="E9" s="86"/>
    </row>
    <row r="10" spans="1:5" x14ac:dyDescent="0.2">
      <c r="A10" t="s">
        <v>76</v>
      </c>
      <c r="B10" s="86">
        <v>1000</v>
      </c>
      <c r="C10" s="86">
        <v>180</v>
      </c>
      <c r="D10" s="86">
        <v>1180</v>
      </c>
      <c r="E10" s="86"/>
    </row>
    <row r="11" spans="1:5" x14ac:dyDescent="0.2">
      <c r="A11" t="s">
        <v>73</v>
      </c>
      <c r="B11" s="86">
        <v>2000</v>
      </c>
      <c r="C11" s="86"/>
      <c r="D11" s="86"/>
      <c r="E11" s="86"/>
    </row>
    <row r="12" spans="1:5" x14ac:dyDescent="0.2">
      <c r="A12" t="s">
        <v>77</v>
      </c>
      <c r="B12" s="86">
        <v>3000</v>
      </c>
      <c r="C12" s="86">
        <v>540</v>
      </c>
      <c r="D12" s="86">
        <v>3540</v>
      </c>
      <c r="E12" s="86">
        <f>C12-C10</f>
        <v>360</v>
      </c>
    </row>
    <row r="13" spans="1:5" x14ac:dyDescent="0.2">
      <c r="B13" s="86"/>
      <c r="C13" s="86"/>
      <c r="D13" s="86"/>
      <c r="E13" s="86"/>
    </row>
    <row r="14" spans="1:5" x14ac:dyDescent="0.2">
      <c r="A14" t="s">
        <v>78</v>
      </c>
      <c r="B14" s="86"/>
      <c r="C14" s="86"/>
      <c r="D14" s="86"/>
      <c r="E14" s="86"/>
    </row>
    <row r="15" spans="1:5" x14ac:dyDescent="0.2">
      <c r="A15" t="s">
        <v>79</v>
      </c>
      <c r="B15" s="86">
        <v>3000</v>
      </c>
      <c r="C15" s="86">
        <v>540</v>
      </c>
      <c r="D15" s="86">
        <v>3540</v>
      </c>
      <c r="E15" s="86"/>
    </row>
    <row r="16" spans="1:5" x14ac:dyDescent="0.2">
      <c r="A16" t="s">
        <v>73</v>
      </c>
      <c r="B16" s="86">
        <v>2000</v>
      </c>
      <c r="C16" s="86"/>
      <c r="D16" s="86"/>
      <c r="E16" s="86"/>
    </row>
    <row r="17" spans="1:5" x14ac:dyDescent="0.2">
      <c r="A17" t="s">
        <v>80</v>
      </c>
      <c r="B17" s="86">
        <v>5000</v>
      </c>
      <c r="C17" s="86">
        <v>900</v>
      </c>
      <c r="D17" s="87">
        <v>5900</v>
      </c>
      <c r="E17" s="86">
        <f>C17-C15</f>
        <v>360</v>
      </c>
    </row>
    <row r="18" spans="1:5" x14ac:dyDescent="0.2">
      <c r="B18" s="86"/>
      <c r="C18" s="86"/>
      <c r="D18" s="88" t="s">
        <v>87</v>
      </c>
      <c r="E18" s="88">
        <f>E17+E12+E7</f>
        <v>900</v>
      </c>
    </row>
    <row r="19" spans="1:5" x14ac:dyDescent="0.2">
      <c r="B19" s="86"/>
      <c r="C19" s="86"/>
      <c r="D19" s="86"/>
      <c r="E19" s="86"/>
    </row>
    <row r="20" spans="1:5" x14ac:dyDescent="0.2">
      <c r="B20" s="86"/>
      <c r="C20" s="86"/>
      <c r="D20" s="86"/>
      <c r="E20" s="86"/>
    </row>
    <row r="21" spans="1:5" x14ac:dyDescent="0.2">
      <c r="A21" t="s">
        <v>81</v>
      </c>
      <c r="B21" s="86"/>
      <c r="C21" s="86"/>
      <c r="D21" s="86"/>
      <c r="E21" s="86"/>
    </row>
    <row r="22" spans="1:5" x14ac:dyDescent="0.2">
      <c r="A22" t="s">
        <v>84</v>
      </c>
      <c r="B22" s="86">
        <v>5000</v>
      </c>
      <c r="C22" s="86"/>
      <c r="D22" s="86"/>
      <c r="E22" s="86"/>
    </row>
    <row r="23" spans="1:5" x14ac:dyDescent="0.2">
      <c r="A23" t="s">
        <v>85</v>
      </c>
      <c r="B23" s="89">
        <v>900</v>
      </c>
      <c r="C23" s="86"/>
      <c r="D23" s="86"/>
      <c r="E23" s="89">
        <v>900</v>
      </c>
    </row>
    <row r="24" spans="1:5" x14ac:dyDescent="0.2">
      <c r="A24" t="s">
        <v>86</v>
      </c>
      <c r="B24" s="87">
        <v>5900</v>
      </c>
      <c r="C24" s="86"/>
      <c r="D24" s="86"/>
      <c r="E24" s="86"/>
    </row>
  </sheetData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workbookViewId="0">
      <selection activeCell="B30" sqref="B30"/>
    </sheetView>
  </sheetViews>
  <sheetFormatPr defaultRowHeight="12" x14ac:dyDescent="0.2"/>
  <cols>
    <col min="1" max="1" width="23.42578125" style="2" customWidth="1"/>
    <col min="2" max="2" width="13.7109375" style="2" bestFit="1" customWidth="1"/>
    <col min="3" max="3" width="7.85546875" style="2" bestFit="1" customWidth="1"/>
    <col min="4" max="4" width="12.5703125" style="2" bestFit="1" customWidth="1"/>
    <col min="5" max="5" width="15.140625" style="2" bestFit="1" customWidth="1"/>
    <col min="6" max="6" width="14" style="2" bestFit="1" customWidth="1"/>
    <col min="7" max="16384" width="9.140625" style="2"/>
  </cols>
  <sheetData>
    <row r="1" spans="1:6" ht="18.75" customHeight="1" x14ac:dyDescent="0.25">
      <c r="A1" s="92" t="s">
        <v>105</v>
      </c>
    </row>
    <row r="2" spans="1:6" ht="15" x14ac:dyDescent="0.2">
      <c r="A2" s="14" t="s">
        <v>49</v>
      </c>
    </row>
    <row r="4" spans="1:6" x14ac:dyDescent="0.2">
      <c r="A4" s="15" t="s">
        <v>50</v>
      </c>
      <c r="B4" s="15" t="s">
        <v>51</v>
      </c>
      <c r="C4" s="15" t="s">
        <v>52</v>
      </c>
      <c r="D4" s="15" t="s">
        <v>53</v>
      </c>
      <c r="E4" s="15" t="s">
        <v>54</v>
      </c>
      <c r="F4" s="15" t="s">
        <v>30</v>
      </c>
    </row>
    <row r="5" spans="1:6" x14ac:dyDescent="0.2">
      <c r="A5" s="2" t="s">
        <v>55</v>
      </c>
      <c r="B5" s="91">
        <v>50</v>
      </c>
      <c r="C5" s="12">
        <v>0.11</v>
      </c>
      <c r="D5" s="12">
        <v>0.2</v>
      </c>
      <c r="E5" s="11">
        <v>10</v>
      </c>
      <c r="F5" s="11">
        <v>20</v>
      </c>
    </row>
    <row r="6" spans="1:6" x14ac:dyDescent="0.2">
      <c r="A6" s="2" t="s">
        <v>56</v>
      </c>
      <c r="B6" s="91">
        <v>80</v>
      </c>
      <c r="C6" s="12">
        <v>0.11</v>
      </c>
      <c r="D6" s="12">
        <v>0.2</v>
      </c>
      <c r="E6" s="11">
        <f>E5+10</f>
        <v>20</v>
      </c>
      <c r="F6" s="11">
        <f>F5+10</f>
        <v>30</v>
      </c>
    </row>
    <row r="7" spans="1:6" x14ac:dyDescent="0.2">
      <c r="A7" s="2" t="s">
        <v>57</v>
      </c>
      <c r="B7" s="91">
        <v>120</v>
      </c>
      <c r="C7" s="12">
        <v>0.11</v>
      </c>
      <c r="D7" s="12">
        <v>0.2</v>
      </c>
      <c r="E7" s="11">
        <f t="shared" ref="E7:F12" si="0">E6+10</f>
        <v>30</v>
      </c>
      <c r="F7" s="11">
        <f t="shared" si="0"/>
        <v>40</v>
      </c>
    </row>
    <row r="8" spans="1:6" x14ac:dyDescent="0.2">
      <c r="A8" s="2" t="s">
        <v>58</v>
      </c>
      <c r="B8" s="91">
        <v>10</v>
      </c>
      <c r="C8" s="12">
        <v>0.11</v>
      </c>
      <c r="D8" s="12">
        <v>0.2</v>
      </c>
      <c r="E8" s="11">
        <f t="shared" si="0"/>
        <v>40</v>
      </c>
      <c r="F8" s="11">
        <f t="shared" si="0"/>
        <v>50</v>
      </c>
    </row>
    <row r="9" spans="1:6" x14ac:dyDescent="0.2">
      <c r="A9" s="2" t="s">
        <v>59</v>
      </c>
      <c r="B9" s="91">
        <v>40</v>
      </c>
      <c r="C9" s="12">
        <v>0.11</v>
      </c>
      <c r="D9" s="12">
        <v>0.2</v>
      </c>
      <c r="E9" s="11">
        <f t="shared" si="0"/>
        <v>50</v>
      </c>
      <c r="F9" s="11">
        <f t="shared" si="0"/>
        <v>60</v>
      </c>
    </row>
    <row r="10" spans="1:6" x14ac:dyDescent="0.2">
      <c r="A10" s="2" t="s">
        <v>60</v>
      </c>
      <c r="B10" s="91">
        <v>70</v>
      </c>
      <c r="C10" s="12">
        <v>0.11</v>
      </c>
      <c r="D10" s="12">
        <v>0.2</v>
      </c>
      <c r="E10" s="11">
        <f t="shared" si="0"/>
        <v>60</v>
      </c>
      <c r="F10" s="11">
        <f t="shared" si="0"/>
        <v>70</v>
      </c>
    </row>
    <row r="11" spans="1:6" x14ac:dyDescent="0.2">
      <c r="A11" s="2" t="s">
        <v>62</v>
      </c>
      <c r="B11" s="91">
        <v>5</v>
      </c>
      <c r="C11" s="12">
        <v>0.23</v>
      </c>
      <c r="D11" s="12">
        <v>0.3</v>
      </c>
      <c r="E11" s="11">
        <f t="shared" si="0"/>
        <v>70</v>
      </c>
      <c r="F11" s="11">
        <f t="shared" si="0"/>
        <v>80</v>
      </c>
    </row>
    <row r="12" spans="1:6" x14ac:dyDescent="0.2">
      <c r="A12" s="2" t="s">
        <v>61</v>
      </c>
      <c r="B12" s="91">
        <v>50</v>
      </c>
      <c r="C12" s="12">
        <v>0.23</v>
      </c>
      <c r="D12" s="12">
        <v>0.4</v>
      </c>
      <c r="E12" s="11">
        <f t="shared" si="0"/>
        <v>80</v>
      </c>
      <c r="F12" s="11">
        <f t="shared" si="0"/>
        <v>90</v>
      </c>
    </row>
    <row r="15" spans="1:6" ht="15" x14ac:dyDescent="0.2">
      <c r="A15" s="1" t="s">
        <v>106</v>
      </c>
    </row>
    <row r="16" spans="1:6" ht="15" x14ac:dyDescent="0.2">
      <c r="A16" s="1" t="s">
        <v>107</v>
      </c>
    </row>
    <row r="21" spans="1:6" x14ac:dyDescent="0.2">
      <c r="A21" s="15" t="s">
        <v>50</v>
      </c>
      <c r="B21" s="13" t="s">
        <v>63</v>
      </c>
      <c r="C21" s="13" t="s">
        <v>48</v>
      </c>
      <c r="D21" s="13" t="s">
        <v>64</v>
      </c>
      <c r="E21" s="13" t="s">
        <v>65</v>
      </c>
      <c r="F21" s="13" t="s">
        <v>66</v>
      </c>
    </row>
    <row r="22" spans="1:6" x14ac:dyDescent="0.2">
      <c r="A22" s="2" t="s">
        <v>55</v>
      </c>
      <c r="B22" s="54"/>
      <c r="C22" s="54"/>
      <c r="D22" s="54"/>
      <c r="E22" s="54"/>
      <c r="F22" s="54"/>
    </row>
    <row r="23" spans="1:6" x14ac:dyDescent="0.2">
      <c r="A23" s="2" t="s">
        <v>56</v>
      </c>
      <c r="B23" s="54"/>
      <c r="C23" s="54"/>
      <c r="D23" s="54"/>
      <c r="E23" s="54"/>
      <c r="F23" s="54"/>
    </row>
    <row r="24" spans="1:6" x14ac:dyDescent="0.2">
      <c r="A24" s="2" t="s">
        <v>57</v>
      </c>
      <c r="B24" s="54"/>
      <c r="C24" s="54"/>
      <c r="D24" s="54"/>
      <c r="E24" s="54"/>
      <c r="F24" s="54"/>
    </row>
    <row r="25" spans="1:6" x14ac:dyDescent="0.2">
      <c r="A25" s="2" t="s">
        <v>58</v>
      </c>
      <c r="B25" s="54"/>
      <c r="C25" s="54"/>
      <c r="D25" s="54"/>
      <c r="E25" s="54"/>
      <c r="F25" s="54"/>
    </row>
    <row r="26" spans="1:6" x14ac:dyDescent="0.2">
      <c r="A26" s="2" t="s">
        <v>59</v>
      </c>
      <c r="B26" s="54"/>
      <c r="C26" s="54"/>
      <c r="D26" s="54"/>
      <c r="E26" s="54"/>
      <c r="F26" s="54"/>
    </row>
    <row r="27" spans="1:6" x14ac:dyDescent="0.2">
      <c r="A27" s="2" t="s">
        <v>60</v>
      </c>
      <c r="B27" s="54"/>
      <c r="C27" s="54"/>
      <c r="D27" s="54"/>
      <c r="E27" s="54"/>
      <c r="F27" s="54"/>
    </row>
    <row r="28" spans="1:6" x14ac:dyDescent="0.2">
      <c r="A28" s="2" t="s">
        <v>62</v>
      </c>
      <c r="B28" s="54"/>
      <c r="C28" s="54"/>
      <c r="D28" s="54"/>
      <c r="E28" s="54"/>
      <c r="F28" s="54"/>
    </row>
    <row r="29" spans="1:6" x14ac:dyDescent="0.2">
      <c r="A29" s="2" t="s">
        <v>61</v>
      </c>
      <c r="B29" s="54"/>
      <c r="C29" s="54"/>
      <c r="D29" s="54"/>
      <c r="E29" s="54"/>
      <c r="F29" s="54"/>
    </row>
    <row r="30" spans="1:6" x14ac:dyDescent="0.2">
      <c r="B30" s="11" t="s">
        <v>47</v>
      </c>
      <c r="C30" s="100"/>
      <c r="D30" s="54"/>
      <c r="E30" s="54"/>
      <c r="F30" s="100"/>
    </row>
  </sheetData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showFormulas="1" workbookViewId="0">
      <selection activeCell="H23" sqref="H23"/>
    </sheetView>
  </sheetViews>
  <sheetFormatPr defaultRowHeight="12" x14ac:dyDescent="0.2"/>
  <cols>
    <col min="1" max="1" width="23.42578125" style="2" customWidth="1"/>
    <col min="2" max="3" width="7" style="2" bestFit="1" customWidth="1"/>
    <col min="4" max="4" width="7.140625" style="2" bestFit="1" customWidth="1"/>
    <col min="5" max="5" width="7.7109375" style="2" bestFit="1" customWidth="1"/>
    <col min="6" max="6" width="7.140625" style="2" bestFit="1" customWidth="1"/>
    <col min="7" max="16384" width="9.140625" style="2"/>
  </cols>
  <sheetData>
    <row r="1" spans="1:6" ht="15.75" x14ac:dyDescent="0.25">
      <c r="A1" s="92" t="s">
        <v>105</v>
      </c>
    </row>
    <row r="2" spans="1:6" ht="15" x14ac:dyDescent="0.2">
      <c r="A2" s="14" t="s">
        <v>49</v>
      </c>
    </row>
    <row r="4" spans="1:6" x14ac:dyDescent="0.2">
      <c r="A4" s="15" t="s">
        <v>50</v>
      </c>
      <c r="B4" s="15" t="s">
        <v>51</v>
      </c>
      <c r="C4" s="15" t="s">
        <v>52</v>
      </c>
      <c r="D4" s="15" t="s">
        <v>53</v>
      </c>
      <c r="E4" s="15" t="s">
        <v>54</v>
      </c>
      <c r="F4" s="15" t="s">
        <v>30</v>
      </c>
    </row>
    <row r="5" spans="1:6" x14ac:dyDescent="0.2">
      <c r="A5" s="2" t="s">
        <v>55</v>
      </c>
      <c r="B5" s="91">
        <v>50</v>
      </c>
      <c r="C5" s="12">
        <v>0.11</v>
      </c>
      <c r="D5" s="12">
        <v>0.2</v>
      </c>
      <c r="E5" s="11">
        <v>10</v>
      </c>
      <c r="F5" s="11">
        <v>20</v>
      </c>
    </row>
    <row r="6" spans="1:6" x14ac:dyDescent="0.2">
      <c r="A6" s="2" t="s">
        <v>56</v>
      </c>
      <c r="B6" s="91">
        <v>80</v>
      </c>
      <c r="C6" s="12">
        <v>0.11</v>
      </c>
      <c r="D6" s="12">
        <v>0.2</v>
      </c>
      <c r="E6" s="11">
        <f>E5+10</f>
        <v>20</v>
      </c>
      <c r="F6" s="11">
        <f>F5+10</f>
        <v>30</v>
      </c>
    </row>
    <row r="7" spans="1:6" x14ac:dyDescent="0.2">
      <c r="A7" s="2" t="s">
        <v>57</v>
      </c>
      <c r="B7" s="91">
        <v>120</v>
      </c>
      <c r="C7" s="12">
        <v>0.11</v>
      </c>
      <c r="D7" s="12">
        <v>0.2</v>
      </c>
      <c r="E7" s="11">
        <f t="shared" ref="E7:F12" si="0">E6+10</f>
        <v>30</v>
      </c>
      <c r="F7" s="11">
        <f t="shared" si="0"/>
        <v>40</v>
      </c>
    </row>
    <row r="8" spans="1:6" x14ac:dyDescent="0.2">
      <c r="A8" s="2" t="s">
        <v>58</v>
      </c>
      <c r="B8" s="91">
        <v>10</v>
      </c>
      <c r="C8" s="12">
        <v>0.11</v>
      </c>
      <c r="D8" s="12">
        <v>0.2</v>
      </c>
      <c r="E8" s="11">
        <f t="shared" si="0"/>
        <v>40</v>
      </c>
      <c r="F8" s="11">
        <f t="shared" si="0"/>
        <v>50</v>
      </c>
    </row>
    <row r="9" spans="1:6" x14ac:dyDescent="0.2">
      <c r="A9" s="2" t="s">
        <v>59</v>
      </c>
      <c r="B9" s="91">
        <v>40</v>
      </c>
      <c r="C9" s="12">
        <v>0.11</v>
      </c>
      <c r="D9" s="12">
        <v>0.2</v>
      </c>
      <c r="E9" s="11">
        <f t="shared" si="0"/>
        <v>50</v>
      </c>
      <c r="F9" s="11">
        <f t="shared" si="0"/>
        <v>60</v>
      </c>
    </row>
    <row r="10" spans="1:6" x14ac:dyDescent="0.2">
      <c r="A10" s="2" t="s">
        <v>60</v>
      </c>
      <c r="B10" s="91">
        <v>70</v>
      </c>
      <c r="C10" s="12">
        <v>0.11</v>
      </c>
      <c r="D10" s="12">
        <v>0.2</v>
      </c>
      <c r="E10" s="11">
        <f t="shared" si="0"/>
        <v>60</v>
      </c>
      <c r="F10" s="11">
        <f t="shared" si="0"/>
        <v>70</v>
      </c>
    </row>
    <row r="11" spans="1:6" x14ac:dyDescent="0.2">
      <c r="A11" s="2" t="s">
        <v>62</v>
      </c>
      <c r="B11" s="91">
        <v>5</v>
      </c>
      <c r="C11" s="12">
        <v>0.23</v>
      </c>
      <c r="D11" s="12">
        <v>0.3</v>
      </c>
      <c r="E11" s="11">
        <f t="shared" si="0"/>
        <v>70</v>
      </c>
      <c r="F11" s="11">
        <f t="shared" si="0"/>
        <v>80</v>
      </c>
    </row>
    <row r="12" spans="1:6" x14ac:dyDescent="0.2">
      <c r="A12" s="2" t="s">
        <v>61</v>
      </c>
      <c r="B12" s="91">
        <v>50</v>
      </c>
      <c r="C12" s="12">
        <v>0.23</v>
      </c>
      <c r="D12" s="12">
        <v>0.4</v>
      </c>
      <c r="E12" s="11">
        <f t="shared" si="0"/>
        <v>80</v>
      </c>
      <c r="F12" s="11">
        <f t="shared" si="0"/>
        <v>90</v>
      </c>
    </row>
    <row r="15" spans="1:6" ht="15" x14ac:dyDescent="0.2">
      <c r="A15" s="1" t="s">
        <v>106</v>
      </c>
    </row>
    <row r="16" spans="1:6" ht="15" x14ac:dyDescent="0.2">
      <c r="A16" s="1" t="s">
        <v>107</v>
      </c>
    </row>
    <row r="21" spans="1:6" x14ac:dyDescent="0.2">
      <c r="A21" s="15" t="s">
        <v>50</v>
      </c>
      <c r="B21" s="13" t="s">
        <v>63</v>
      </c>
      <c r="C21" s="13" t="s">
        <v>48</v>
      </c>
      <c r="D21" s="13" t="s">
        <v>64</v>
      </c>
      <c r="E21" s="13" t="s">
        <v>65</v>
      </c>
      <c r="F21" s="13" t="s">
        <v>66</v>
      </c>
    </row>
    <row r="22" spans="1:6" x14ac:dyDescent="0.2">
      <c r="A22" s="2" t="s">
        <v>55</v>
      </c>
      <c r="B22" s="93">
        <f>B5*(1+D5)</f>
        <v>60</v>
      </c>
      <c r="C22" s="93">
        <f t="shared" ref="C22:C29" si="1">F5*(B22-B5)</f>
        <v>200</v>
      </c>
      <c r="D22" s="93">
        <f>E5*B5*C5</f>
        <v>55</v>
      </c>
      <c r="E22" s="93">
        <f t="shared" ref="E22:E29" si="2">F5*B22*C5</f>
        <v>132</v>
      </c>
      <c r="F22" s="93">
        <f>E22-D22</f>
        <v>77</v>
      </c>
    </row>
    <row r="23" spans="1:6" x14ac:dyDescent="0.2">
      <c r="A23" s="2" t="s">
        <v>56</v>
      </c>
      <c r="B23" s="93">
        <f t="shared" ref="B23:B29" si="3">B6*(1+D6)</f>
        <v>96</v>
      </c>
      <c r="C23" s="93">
        <f t="shared" si="1"/>
        <v>480</v>
      </c>
      <c r="D23" s="93">
        <f t="shared" ref="D23:D29" si="4">E6*B6*C6</f>
        <v>176</v>
      </c>
      <c r="E23" s="93">
        <f t="shared" si="2"/>
        <v>316.8</v>
      </c>
      <c r="F23" s="93">
        <f t="shared" ref="F23:F29" si="5">E23-D23</f>
        <v>140.80000000000001</v>
      </c>
    </row>
    <row r="24" spans="1:6" x14ac:dyDescent="0.2">
      <c r="A24" s="2" t="s">
        <v>57</v>
      </c>
      <c r="B24" s="93">
        <f t="shared" si="3"/>
        <v>144</v>
      </c>
      <c r="C24" s="93">
        <f t="shared" si="1"/>
        <v>960</v>
      </c>
      <c r="D24" s="93">
        <f t="shared" si="4"/>
        <v>396</v>
      </c>
      <c r="E24" s="93">
        <f t="shared" si="2"/>
        <v>633.6</v>
      </c>
      <c r="F24" s="93">
        <f t="shared" si="5"/>
        <v>237.60000000000002</v>
      </c>
    </row>
    <row r="25" spans="1:6" x14ac:dyDescent="0.2">
      <c r="A25" s="2" t="s">
        <v>58</v>
      </c>
      <c r="B25" s="93">
        <f t="shared" si="3"/>
        <v>12</v>
      </c>
      <c r="C25" s="93">
        <f t="shared" si="1"/>
        <v>100</v>
      </c>
      <c r="D25" s="93">
        <f t="shared" si="4"/>
        <v>44</v>
      </c>
      <c r="E25" s="93">
        <f t="shared" si="2"/>
        <v>66</v>
      </c>
      <c r="F25" s="93">
        <f t="shared" si="5"/>
        <v>22</v>
      </c>
    </row>
    <row r="26" spans="1:6" x14ac:dyDescent="0.2">
      <c r="A26" s="2" t="s">
        <v>59</v>
      </c>
      <c r="B26" s="93">
        <f t="shared" si="3"/>
        <v>48</v>
      </c>
      <c r="C26" s="93">
        <f t="shared" si="1"/>
        <v>480</v>
      </c>
      <c r="D26" s="93">
        <f t="shared" si="4"/>
        <v>220</v>
      </c>
      <c r="E26" s="93">
        <f t="shared" si="2"/>
        <v>316.8</v>
      </c>
      <c r="F26" s="93">
        <f t="shared" si="5"/>
        <v>96.800000000000011</v>
      </c>
    </row>
    <row r="27" spans="1:6" x14ac:dyDescent="0.2">
      <c r="A27" s="2" t="s">
        <v>60</v>
      </c>
      <c r="B27" s="93">
        <f t="shared" si="3"/>
        <v>84</v>
      </c>
      <c r="C27" s="93">
        <f t="shared" si="1"/>
        <v>980</v>
      </c>
      <c r="D27" s="93">
        <f t="shared" si="4"/>
        <v>462</v>
      </c>
      <c r="E27" s="93">
        <f t="shared" si="2"/>
        <v>646.79999999999995</v>
      </c>
      <c r="F27" s="93">
        <f t="shared" si="5"/>
        <v>184.79999999999995</v>
      </c>
    </row>
    <row r="28" spans="1:6" x14ac:dyDescent="0.2">
      <c r="A28" s="2" t="s">
        <v>62</v>
      </c>
      <c r="B28" s="93">
        <f t="shared" si="3"/>
        <v>6.5</v>
      </c>
      <c r="C28" s="93">
        <f t="shared" si="1"/>
        <v>120</v>
      </c>
      <c r="D28" s="93">
        <f t="shared" si="4"/>
        <v>80.5</v>
      </c>
      <c r="E28" s="93">
        <f t="shared" si="2"/>
        <v>119.60000000000001</v>
      </c>
      <c r="F28" s="93">
        <f t="shared" si="5"/>
        <v>39.100000000000009</v>
      </c>
    </row>
    <row r="29" spans="1:6" x14ac:dyDescent="0.2">
      <c r="A29" s="2" t="s">
        <v>61</v>
      </c>
      <c r="B29" s="93">
        <f t="shared" si="3"/>
        <v>70</v>
      </c>
      <c r="C29" s="93">
        <f t="shared" si="1"/>
        <v>1800</v>
      </c>
      <c r="D29" s="93">
        <f t="shared" si="4"/>
        <v>920</v>
      </c>
      <c r="E29" s="93">
        <f t="shared" si="2"/>
        <v>1449</v>
      </c>
      <c r="F29" s="93">
        <f t="shared" si="5"/>
        <v>529</v>
      </c>
    </row>
    <row r="30" spans="1:6" x14ac:dyDescent="0.2">
      <c r="B30" s="11" t="s">
        <v>47</v>
      </c>
      <c r="C30" s="94">
        <f>SUM(C22:C29)</f>
        <v>5120</v>
      </c>
      <c r="D30" s="93">
        <f>SUM(D22:D29)</f>
        <v>2353.5</v>
      </c>
      <c r="E30" s="93">
        <f>SUM(E22:E29)</f>
        <v>3680.6</v>
      </c>
      <c r="F30" s="94">
        <f>SUM(F22:F29)</f>
        <v>1327.1</v>
      </c>
    </row>
  </sheetData>
  <phoneticPr fontId="2" type="noConversion"/>
  <pageMargins left="0.75" right="0.75" top="1" bottom="1" header="0.5" footer="0.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16"/>
  <sheetViews>
    <sheetView workbookViewId="0">
      <selection activeCell="I18" sqref="I18"/>
    </sheetView>
  </sheetViews>
  <sheetFormatPr defaultRowHeight="12" x14ac:dyDescent="0.2"/>
  <cols>
    <col min="1" max="1" width="18.28515625" style="2" customWidth="1"/>
    <col min="2" max="2" width="9.140625" style="2"/>
    <col min="3" max="3" width="10" style="2" bestFit="1" customWidth="1"/>
    <col min="4" max="16384" width="9.140625" style="2"/>
  </cols>
  <sheetData>
    <row r="1" spans="1:4" x14ac:dyDescent="0.2">
      <c r="A1" s="75" t="s">
        <v>32</v>
      </c>
    </row>
    <row r="2" spans="1:4" x14ac:dyDescent="0.2">
      <c r="A2" s="76" t="s">
        <v>33</v>
      </c>
    </row>
    <row r="3" spans="1:4" x14ac:dyDescent="0.2">
      <c r="A3" s="2" t="s">
        <v>34</v>
      </c>
    </row>
    <row r="5" spans="1:4" x14ac:dyDescent="0.2">
      <c r="A5" s="77" t="s">
        <v>35</v>
      </c>
      <c r="B5" s="78" t="s">
        <v>1</v>
      </c>
      <c r="C5" s="79" t="s">
        <v>36</v>
      </c>
    </row>
    <row r="6" spans="1:4" ht="15.95" customHeight="1" x14ac:dyDescent="0.2">
      <c r="A6" s="80" t="s">
        <v>37</v>
      </c>
      <c r="B6" s="80">
        <v>537</v>
      </c>
      <c r="C6" s="81">
        <f>B6/$B$16</f>
        <v>0.47022767075306482</v>
      </c>
      <c r="D6" s="82"/>
    </row>
    <row r="7" spans="1:4" ht="15.95" customHeight="1" x14ac:dyDescent="0.2">
      <c r="A7" s="80" t="s">
        <v>38</v>
      </c>
      <c r="B7" s="80">
        <v>338</v>
      </c>
      <c r="C7" s="81">
        <f t="shared" ref="C7:C15" si="0">B7/$B$16</f>
        <v>0.29597197898423816</v>
      </c>
      <c r="D7" s="83"/>
    </row>
    <row r="8" spans="1:4" ht="15.95" customHeight="1" x14ac:dyDescent="0.2">
      <c r="A8" s="80" t="s">
        <v>39</v>
      </c>
      <c r="B8" s="80">
        <v>108</v>
      </c>
      <c r="C8" s="81">
        <f t="shared" si="0"/>
        <v>9.4570928196147111E-2</v>
      </c>
      <c r="D8" s="84"/>
    </row>
    <row r="9" spans="1:4" ht="15.95" customHeight="1" x14ac:dyDescent="0.2">
      <c r="A9" s="80" t="s">
        <v>40</v>
      </c>
      <c r="B9" s="80">
        <v>57</v>
      </c>
      <c r="C9" s="81">
        <f t="shared" si="0"/>
        <v>4.9912434325744305E-2</v>
      </c>
      <c r="D9" s="84"/>
    </row>
    <row r="10" spans="1:4" ht="15.95" customHeight="1" x14ac:dyDescent="0.2">
      <c r="A10" s="80" t="s">
        <v>41</v>
      </c>
      <c r="B10" s="80">
        <v>40</v>
      </c>
      <c r="C10" s="81">
        <f t="shared" si="0"/>
        <v>3.5026269702276708E-2</v>
      </c>
      <c r="D10" s="84"/>
    </row>
    <row r="11" spans="1:4" ht="15.95" customHeight="1" x14ac:dyDescent="0.2">
      <c r="A11" s="80" t="s">
        <v>42</v>
      </c>
      <c r="B11" s="80">
        <v>33</v>
      </c>
      <c r="C11" s="81">
        <f t="shared" si="0"/>
        <v>2.8896672504378284E-2</v>
      </c>
      <c r="D11" s="84"/>
    </row>
    <row r="12" spans="1:4" ht="15.95" customHeight="1" x14ac:dyDescent="0.2">
      <c r="A12" s="80" t="s">
        <v>43</v>
      </c>
      <c r="B12" s="80">
        <v>10</v>
      </c>
      <c r="C12" s="81">
        <f t="shared" si="0"/>
        <v>8.7565674255691769E-3</v>
      </c>
      <c r="D12" s="84"/>
    </row>
    <row r="13" spans="1:4" ht="15.95" customHeight="1" x14ac:dyDescent="0.2">
      <c r="A13" s="80" t="s">
        <v>44</v>
      </c>
      <c r="B13" s="80">
        <v>8</v>
      </c>
      <c r="C13" s="81">
        <f t="shared" si="0"/>
        <v>7.0052539404553416E-3</v>
      </c>
      <c r="D13" s="83"/>
    </row>
    <row r="14" spans="1:4" ht="15.95" customHeight="1" x14ac:dyDescent="0.2">
      <c r="A14" s="80" t="s">
        <v>45</v>
      </c>
      <c r="B14" s="80">
        <v>7</v>
      </c>
      <c r="C14" s="81">
        <f t="shared" si="0"/>
        <v>6.1295971978984239E-3</v>
      </c>
      <c r="D14" s="83"/>
    </row>
    <row r="15" spans="1:4" ht="15.95" customHeight="1" x14ac:dyDescent="0.2">
      <c r="A15" s="80" t="s">
        <v>46</v>
      </c>
      <c r="B15" s="80">
        <v>4</v>
      </c>
      <c r="C15" s="81">
        <f t="shared" si="0"/>
        <v>3.5026269702276708E-3</v>
      </c>
      <c r="D15" s="83"/>
    </row>
    <row r="16" spans="1:4" x14ac:dyDescent="0.2">
      <c r="A16" s="85" t="s">
        <v>47</v>
      </c>
      <c r="B16" s="11">
        <f>SUM(B6:B15)</f>
        <v>1142</v>
      </c>
      <c r="C16" s="11">
        <f>SUM(C6:C15)</f>
        <v>1</v>
      </c>
    </row>
  </sheetData>
  <phoneticPr fontId="2" type="noConversion"/>
  <pageMargins left="0.75" right="0.75" top="1" bottom="1" header="0.5" footer="0.5"/>
  <headerFooter alignWithMargins="0"/>
  <drawing r:id="rId1"/>
  <legacyDrawing r:id="rId2"/>
  <oleObjects>
    <mc:AlternateContent xmlns:mc="http://schemas.openxmlformats.org/markup-compatibility/2006">
      <mc:Choice Requires="x14">
        <oleObject progId="MS_ClipArt_Gallery.2" shapeId="2049" r:id="rId3">
          <objectPr defaultSize="0" autoPict="0" r:id="rId4">
            <anchor moveWithCells="1" sizeWithCells="1">
              <from>
                <xdr:col>8</xdr:col>
                <xdr:colOff>466725</xdr:colOff>
                <xdr:row>8</xdr:row>
                <xdr:rowOff>57150</xdr:rowOff>
              </from>
              <to>
                <xdr:col>11</xdr:col>
                <xdr:colOff>571500</xdr:colOff>
                <xdr:row>11</xdr:row>
                <xdr:rowOff>95250</xdr:rowOff>
              </to>
            </anchor>
          </objectPr>
        </oleObject>
      </mc:Choice>
      <mc:Fallback>
        <oleObject progId="MS_ClipArt_Gallery.2" shapeId="2049" r:id="rId3"/>
      </mc:Fallback>
    </mc:AlternateContent>
  </oleObjec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showFormulas="1" workbookViewId="0">
      <selection activeCell="A6" sqref="A6"/>
    </sheetView>
  </sheetViews>
  <sheetFormatPr defaultRowHeight="12" x14ac:dyDescent="0.2"/>
  <cols>
    <col min="1" max="1" width="18.28515625" style="2" customWidth="1"/>
    <col min="2" max="2" width="6.42578125" style="2" bestFit="1" customWidth="1"/>
    <col min="3" max="3" width="6.5703125" style="2" bestFit="1" customWidth="1"/>
    <col min="4" max="4" width="6.140625" style="2" customWidth="1"/>
    <col min="5" max="16384" width="9.140625" style="2"/>
  </cols>
  <sheetData>
    <row r="1" spans="1:4" x14ac:dyDescent="0.2">
      <c r="A1" s="75" t="s">
        <v>32</v>
      </c>
    </row>
    <row r="2" spans="1:4" x14ac:dyDescent="0.2">
      <c r="A2" s="76" t="s">
        <v>33</v>
      </c>
    </row>
    <row r="3" spans="1:4" x14ac:dyDescent="0.2">
      <c r="A3" s="2" t="s">
        <v>34</v>
      </c>
    </row>
    <row r="5" spans="1:4" x14ac:dyDescent="0.2">
      <c r="A5" s="77" t="s">
        <v>35</v>
      </c>
      <c r="B5" s="78" t="s">
        <v>1</v>
      </c>
      <c r="C5" s="79" t="s">
        <v>36</v>
      </c>
    </row>
    <row r="6" spans="1:4" ht="15.95" customHeight="1" x14ac:dyDescent="0.2">
      <c r="A6" s="80" t="s">
        <v>37</v>
      </c>
      <c r="B6" s="80">
        <v>537</v>
      </c>
      <c r="C6" s="81">
        <f>B6/$B$16</f>
        <v>0.47022767075306482</v>
      </c>
      <c r="D6" s="82"/>
    </row>
    <row r="7" spans="1:4" ht="15.95" customHeight="1" x14ac:dyDescent="0.2">
      <c r="A7" s="80" t="s">
        <v>38</v>
      </c>
      <c r="B7" s="80">
        <v>338</v>
      </c>
      <c r="C7" s="81">
        <f t="shared" ref="C7:C15" si="0">B7/$B$16</f>
        <v>0.29597197898423816</v>
      </c>
      <c r="D7" s="83"/>
    </row>
    <row r="8" spans="1:4" ht="15.95" customHeight="1" x14ac:dyDescent="0.2">
      <c r="A8" s="80" t="s">
        <v>39</v>
      </c>
      <c r="B8" s="80">
        <v>108</v>
      </c>
      <c r="C8" s="81">
        <f t="shared" si="0"/>
        <v>9.4570928196147111E-2</v>
      </c>
      <c r="D8" s="84"/>
    </row>
    <row r="9" spans="1:4" ht="15.95" customHeight="1" x14ac:dyDescent="0.2">
      <c r="A9" s="80" t="s">
        <v>40</v>
      </c>
      <c r="B9" s="80">
        <v>57</v>
      </c>
      <c r="C9" s="81">
        <f t="shared" si="0"/>
        <v>4.9912434325744305E-2</v>
      </c>
      <c r="D9" s="84"/>
    </row>
    <row r="10" spans="1:4" ht="15.95" customHeight="1" x14ac:dyDescent="0.2">
      <c r="A10" s="80" t="s">
        <v>41</v>
      </c>
      <c r="B10" s="80">
        <v>40</v>
      </c>
      <c r="C10" s="81">
        <f t="shared" si="0"/>
        <v>3.5026269702276708E-2</v>
      </c>
      <c r="D10" s="84"/>
    </row>
    <row r="11" spans="1:4" ht="15.95" customHeight="1" x14ac:dyDescent="0.2">
      <c r="A11" s="80" t="s">
        <v>42</v>
      </c>
      <c r="B11" s="80">
        <v>33</v>
      </c>
      <c r="C11" s="81">
        <f t="shared" si="0"/>
        <v>2.8896672504378284E-2</v>
      </c>
      <c r="D11" s="84"/>
    </row>
    <row r="12" spans="1:4" ht="15.95" customHeight="1" x14ac:dyDescent="0.2">
      <c r="A12" s="80" t="s">
        <v>43</v>
      </c>
      <c r="B12" s="80">
        <v>10</v>
      </c>
      <c r="C12" s="81">
        <f t="shared" si="0"/>
        <v>8.7565674255691769E-3</v>
      </c>
      <c r="D12" s="84"/>
    </row>
    <row r="13" spans="1:4" ht="15.95" customHeight="1" x14ac:dyDescent="0.2">
      <c r="A13" s="80" t="s">
        <v>44</v>
      </c>
      <c r="B13" s="80">
        <v>8</v>
      </c>
      <c r="C13" s="81">
        <f t="shared" si="0"/>
        <v>7.0052539404553416E-3</v>
      </c>
      <c r="D13" s="83"/>
    </row>
    <row r="14" spans="1:4" ht="15.95" customHeight="1" x14ac:dyDescent="0.2">
      <c r="A14" s="80" t="s">
        <v>45</v>
      </c>
      <c r="B14" s="80">
        <v>7</v>
      </c>
      <c r="C14" s="81">
        <f t="shared" si="0"/>
        <v>6.1295971978984239E-3</v>
      </c>
      <c r="D14" s="83"/>
    </row>
    <row r="15" spans="1:4" ht="15.95" customHeight="1" x14ac:dyDescent="0.2">
      <c r="A15" s="80" t="s">
        <v>46</v>
      </c>
      <c r="B15" s="80">
        <v>4</v>
      </c>
      <c r="C15" s="81">
        <f t="shared" si="0"/>
        <v>3.5026269702276708E-3</v>
      </c>
      <c r="D15" s="83"/>
    </row>
    <row r="16" spans="1:4" x14ac:dyDescent="0.2">
      <c r="A16" s="85" t="s">
        <v>47</v>
      </c>
      <c r="B16" s="11">
        <f>SUM(B6:B15)</f>
        <v>1142</v>
      </c>
      <c r="C16" s="11">
        <f>SUM(C6:C15)</f>
        <v>1</v>
      </c>
    </row>
  </sheetData>
  <phoneticPr fontId="2" type="noConversion"/>
  <pageMargins left="0.75" right="0.75" top="1" bottom="1" header="0.5" footer="0.5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workbookViewId="0">
      <selection activeCell="C22" sqref="C22"/>
    </sheetView>
  </sheetViews>
  <sheetFormatPr defaultRowHeight="14.25" x14ac:dyDescent="0.2"/>
  <cols>
    <col min="1" max="1" width="18.28515625" style="4" customWidth="1"/>
    <col min="2" max="2" width="14.85546875" style="4" customWidth="1"/>
    <col min="3" max="3" width="14.7109375" style="4" customWidth="1"/>
    <col min="4" max="4" width="14.5703125" style="4" customWidth="1"/>
    <col min="5" max="5" width="20" style="4" customWidth="1"/>
    <col min="6" max="16384" width="9.140625" style="4"/>
  </cols>
  <sheetData>
    <row r="1" spans="1:5" ht="15.75" thickBot="1" x14ac:dyDescent="0.3">
      <c r="A1" s="3" t="s">
        <v>32</v>
      </c>
    </row>
    <row r="2" spans="1:5" ht="15" thickTop="1" x14ac:dyDescent="0.2">
      <c r="A2" s="16" t="s">
        <v>108</v>
      </c>
      <c r="B2" s="17"/>
      <c r="C2" s="17"/>
      <c r="D2" s="17"/>
      <c r="E2" s="18"/>
    </row>
    <row r="3" spans="1:5" x14ac:dyDescent="0.2">
      <c r="A3" s="19" t="s">
        <v>34</v>
      </c>
      <c r="B3" s="20"/>
      <c r="C3" s="20"/>
      <c r="D3" s="20"/>
      <c r="E3" s="21"/>
    </row>
    <row r="4" spans="1:5" x14ac:dyDescent="0.2">
      <c r="A4" s="19"/>
      <c r="B4" s="20"/>
      <c r="C4" s="20"/>
      <c r="D4" s="20"/>
      <c r="E4" s="21"/>
    </row>
    <row r="5" spans="1:5" x14ac:dyDescent="0.2">
      <c r="A5" s="22" t="s">
        <v>35</v>
      </c>
      <c r="B5" s="23" t="s">
        <v>1</v>
      </c>
      <c r="C5" s="23" t="s">
        <v>36</v>
      </c>
      <c r="D5" s="20"/>
      <c r="E5" s="21"/>
    </row>
    <row r="6" spans="1:5" ht="15.95" customHeight="1" x14ac:dyDescent="0.25">
      <c r="A6" s="24" t="s">
        <v>37</v>
      </c>
      <c r="B6" s="5">
        <v>100</v>
      </c>
      <c r="C6" s="55"/>
      <c r="D6" s="7"/>
      <c r="E6" s="25"/>
    </row>
    <row r="7" spans="1:5" ht="15.95" customHeight="1" x14ac:dyDescent="0.25">
      <c r="A7" s="24" t="s">
        <v>38</v>
      </c>
      <c r="B7" s="5">
        <v>95</v>
      </c>
      <c r="C7" s="55"/>
      <c r="D7" s="8"/>
      <c r="E7" s="25"/>
    </row>
    <row r="8" spans="1:5" ht="15.95" customHeight="1" x14ac:dyDescent="0.25">
      <c r="A8" s="24" t="s">
        <v>39</v>
      </c>
      <c r="B8" s="5">
        <v>90</v>
      </c>
      <c r="C8" s="55"/>
      <c r="D8" s="9"/>
      <c r="E8" s="26"/>
    </row>
    <row r="9" spans="1:5" ht="15.95" customHeight="1" x14ac:dyDescent="0.25">
      <c r="A9" s="24" t="s">
        <v>40</v>
      </c>
      <c r="B9" s="5">
        <v>85</v>
      </c>
      <c r="C9" s="55"/>
      <c r="D9" s="9"/>
      <c r="E9" s="26"/>
    </row>
    <row r="10" spans="1:5" ht="15.95" customHeight="1" x14ac:dyDescent="0.25">
      <c r="A10" s="24" t="s">
        <v>41</v>
      </c>
      <c r="B10" s="5">
        <v>80</v>
      </c>
      <c r="C10" s="55"/>
      <c r="D10" s="9"/>
      <c r="E10" s="26"/>
    </row>
    <row r="11" spans="1:5" ht="15.95" customHeight="1" x14ac:dyDescent="0.25">
      <c r="A11" s="24" t="s">
        <v>42</v>
      </c>
      <c r="B11" s="5">
        <v>75</v>
      </c>
      <c r="C11" s="55"/>
      <c r="D11" s="9"/>
      <c r="E11" s="26"/>
    </row>
    <row r="12" spans="1:5" ht="15.95" customHeight="1" x14ac:dyDescent="0.25">
      <c r="A12" s="24" t="s">
        <v>43</v>
      </c>
      <c r="B12" s="5">
        <v>70</v>
      </c>
      <c r="C12" s="55"/>
      <c r="D12" s="9"/>
      <c r="E12" s="26"/>
    </row>
    <row r="13" spans="1:5" ht="15.95" customHeight="1" x14ac:dyDescent="0.25">
      <c r="A13" s="24" t="s">
        <v>44</v>
      </c>
      <c r="B13" s="5">
        <v>65</v>
      </c>
      <c r="C13" s="55"/>
      <c r="D13" s="8"/>
      <c r="E13" s="27"/>
    </row>
    <row r="14" spans="1:5" ht="15.95" customHeight="1" x14ac:dyDescent="0.25">
      <c r="A14" s="24" t="s">
        <v>45</v>
      </c>
      <c r="B14" s="5">
        <v>60</v>
      </c>
      <c r="C14" s="55"/>
      <c r="D14" s="8"/>
      <c r="E14" s="27"/>
    </row>
    <row r="15" spans="1:5" ht="15.95" customHeight="1" x14ac:dyDescent="0.25">
      <c r="A15" s="24" t="s">
        <v>46</v>
      </c>
      <c r="B15" s="5">
        <v>55</v>
      </c>
      <c r="C15" s="55"/>
      <c r="D15" s="8"/>
      <c r="E15" s="27"/>
    </row>
    <row r="16" spans="1:5" x14ac:dyDescent="0.2">
      <c r="A16" s="28" t="s">
        <v>47</v>
      </c>
      <c r="B16" s="57"/>
      <c r="C16" s="56"/>
      <c r="D16" s="20"/>
      <c r="E16" s="21"/>
    </row>
    <row r="17" spans="1:5" ht="15" thickBot="1" x14ac:dyDescent="0.25">
      <c r="A17" s="30"/>
      <c r="B17" s="31"/>
      <c r="C17" s="31"/>
      <c r="D17" s="31"/>
      <c r="E17" s="32"/>
    </row>
    <row r="18" spans="1:5" ht="15" thickTop="1" x14ac:dyDescent="0.2"/>
  </sheetData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showFormulas="1" topLeftCell="A12" workbookViewId="0">
      <selection activeCell="A24" sqref="A24"/>
    </sheetView>
  </sheetViews>
  <sheetFormatPr defaultRowHeight="14.25" x14ac:dyDescent="0.2"/>
  <cols>
    <col min="1" max="1" width="18.28515625" style="4" customWidth="1"/>
    <col min="2" max="2" width="8.28515625" style="4" bestFit="1" customWidth="1"/>
    <col min="3" max="3" width="8.42578125" style="4" bestFit="1" customWidth="1"/>
    <col min="4" max="4" width="8.5703125" style="4" bestFit="1" customWidth="1"/>
    <col min="5" max="5" width="6" style="4" customWidth="1"/>
    <col min="6" max="16384" width="9.140625" style="4"/>
  </cols>
  <sheetData>
    <row r="1" spans="1:5" ht="15.75" thickBot="1" x14ac:dyDescent="0.3">
      <c r="A1" s="3" t="s">
        <v>32</v>
      </c>
    </row>
    <row r="2" spans="1:5" ht="15" thickTop="1" x14ac:dyDescent="0.2">
      <c r="A2" s="16" t="s">
        <v>108</v>
      </c>
      <c r="B2" s="17"/>
      <c r="C2" s="17"/>
      <c r="D2" s="17"/>
      <c r="E2" s="18"/>
    </row>
    <row r="3" spans="1:5" x14ac:dyDescent="0.2">
      <c r="A3" s="19" t="s">
        <v>34</v>
      </c>
      <c r="B3" s="20"/>
      <c r="C3" s="20"/>
      <c r="D3" s="20"/>
      <c r="E3" s="21"/>
    </row>
    <row r="4" spans="1:5" x14ac:dyDescent="0.2">
      <c r="A4" s="19"/>
      <c r="B4" s="20"/>
      <c r="C4" s="20"/>
      <c r="D4" s="20"/>
      <c r="E4" s="21"/>
    </row>
    <row r="5" spans="1:5" x14ac:dyDescent="0.2">
      <c r="A5" s="22" t="s">
        <v>35</v>
      </c>
      <c r="B5" s="23" t="s">
        <v>1</v>
      </c>
      <c r="C5" s="23" t="s">
        <v>36</v>
      </c>
      <c r="D5" s="20"/>
      <c r="E5" s="21"/>
    </row>
    <row r="6" spans="1:5" ht="15.95" customHeight="1" x14ac:dyDescent="0.25">
      <c r="A6" s="24" t="s">
        <v>37</v>
      </c>
      <c r="B6" s="5">
        <v>100</v>
      </c>
      <c r="C6" s="6">
        <f>B6/$B$16</f>
        <v>0.12903225806451613</v>
      </c>
      <c r="D6" s="7"/>
      <c r="E6" s="25"/>
    </row>
    <row r="7" spans="1:5" ht="15.95" customHeight="1" x14ac:dyDescent="0.25">
      <c r="A7" s="24" t="s">
        <v>38</v>
      </c>
      <c r="B7" s="5">
        <v>95</v>
      </c>
      <c r="C7" s="6">
        <f t="shared" ref="C7:C15" si="0">B7/$B$16</f>
        <v>0.12258064516129032</v>
      </c>
      <c r="D7" s="8"/>
      <c r="E7" s="25"/>
    </row>
    <row r="8" spans="1:5" ht="15.95" customHeight="1" x14ac:dyDescent="0.25">
      <c r="A8" s="24" t="s">
        <v>39</v>
      </c>
      <c r="B8" s="5">
        <v>90</v>
      </c>
      <c r="C8" s="6">
        <f t="shared" si="0"/>
        <v>0.11612903225806452</v>
      </c>
      <c r="D8" s="9"/>
      <c r="E8" s="26"/>
    </row>
    <row r="9" spans="1:5" ht="15.95" customHeight="1" x14ac:dyDescent="0.25">
      <c r="A9" s="24" t="s">
        <v>40</v>
      </c>
      <c r="B9" s="5">
        <v>85</v>
      </c>
      <c r="C9" s="6">
        <f t="shared" si="0"/>
        <v>0.10967741935483871</v>
      </c>
      <c r="D9" s="9"/>
      <c r="E9" s="26"/>
    </row>
    <row r="10" spans="1:5" ht="15.95" customHeight="1" x14ac:dyDescent="0.25">
      <c r="A10" s="24" t="s">
        <v>41</v>
      </c>
      <c r="B10" s="5">
        <v>80</v>
      </c>
      <c r="C10" s="6">
        <f t="shared" si="0"/>
        <v>0.1032258064516129</v>
      </c>
      <c r="D10" s="9"/>
      <c r="E10" s="26"/>
    </row>
    <row r="11" spans="1:5" ht="15.95" customHeight="1" x14ac:dyDescent="0.25">
      <c r="A11" s="24" t="s">
        <v>42</v>
      </c>
      <c r="B11" s="5">
        <v>75</v>
      </c>
      <c r="C11" s="6">
        <f t="shared" si="0"/>
        <v>9.6774193548387094E-2</v>
      </c>
      <c r="D11" s="9"/>
      <c r="E11" s="26"/>
    </row>
    <row r="12" spans="1:5" ht="15.95" customHeight="1" x14ac:dyDescent="0.25">
      <c r="A12" s="24" t="s">
        <v>43</v>
      </c>
      <c r="B12" s="5">
        <v>70</v>
      </c>
      <c r="C12" s="6">
        <f t="shared" si="0"/>
        <v>9.0322580645161285E-2</v>
      </c>
      <c r="D12" s="9"/>
      <c r="E12" s="26"/>
    </row>
    <row r="13" spans="1:5" ht="15.95" customHeight="1" x14ac:dyDescent="0.25">
      <c r="A13" s="24" t="s">
        <v>44</v>
      </c>
      <c r="B13" s="5">
        <v>65</v>
      </c>
      <c r="C13" s="6">
        <f t="shared" si="0"/>
        <v>8.387096774193549E-2</v>
      </c>
      <c r="D13" s="8"/>
      <c r="E13" s="27"/>
    </row>
    <row r="14" spans="1:5" ht="15.95" customHeight="1" x14ac:dyDescent="0.25">
      <c r="A14" s="24" t="s">
        <v>45</v>
      </c>
      <c r="B14" s="5">
        <v>60</v>
      </c>
      <c r="C14" s="6">
        <f t="shared" si="0"/>
        <v>7.7419354838709681E-2</v>
      </c>
      <c r="D14" s="8"/>
      <c r="E14" s="27"/>
    </row>
    <row r="15" spans="1:5" ht="15.95" customHeight="1" x14ac:dyDescent="0.25">
      <c r="A15" s="24" t="s">
        <v>46</v>
      </c>
      <c r="B15" s="5">
        <v>55</v>
      </c>
      <c r="C15" s="6">
        <f t="shared" si="0"/>
        <v>7.0967741935483872E-2</v>
      </c>
      <c r="D15" s="8"/>
      <c r="E15" s="27"/>
    </row>
    <row r="16" spans="1:5" x14ac:dyDescent="0.2">
      <c r="A16" s="28" t="s">
        <v>47</v>
      </c>
      <c r="B16" s="29">
        <f>SUM(B6:B15)</f>
        <v>775</v>
      </c>
      <c r="C16" s="29">
        <f>SUM(C6:C15)</f>
        <v>1</v>
      </c>
      <c r="D16" s="20"/>
      <c r="E16" s="21"/>
    </row>
    <row r="17" spans="1:5" ht="15" thickBot="1" x14ac:dyDescent="0.25">
      <c r="A17" s="30"/>
      <c r="B17" s="31"/>
      <c r="C17" s="31"/>
      <c r="D17" s="31"/>
      <c r="E17" s="32"/>
    </row>
    <row r="18" spans="1:5" ht="15" thickTop="1" x14ac:dyDescent="0.2"/>
  </sheetData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11</vt:i4>
      </vt:variant>
    </vt:vector>
  </HeadingPairs>
  <TitlesOfParts>
    <vt:vector size="11" baseType="lpstr">
      <vt:lpstr>ΕΙΣΑΓΩΓΗ</vt:lpstr>
      <vt:lpstr>ΤΥΠΟΙ</vt:lpstr>
      <vt:lpstr>ΦΠΑ</vt:lpstr>
      <vt:lpstr>ΤΙΜΟΛΟΓΗΣΗ-ΠΛΑΙΣΙΟ</vt:lpstr>
      <vt:lpstr>ΤΙΜ-ΛΥΣΗ-S</vt:lpstr>
      <vt:lpstr>ΜΕΡΙΔΙΟ ΑΓΟΡΑΣ</vt:lpstr>
      <vt:lpstr>ΜΕΡΙΔΙΟ ΑΓΟΡΑΣ-S</vt:lpstr>
      <vt:lpstr>ΜΕΡΙΔΙΟ-ΠΛΑΙΣΙΟ</vt:lpstr>
      <vt:lpstr>ΜΕΡΙΔ-ΛΥΣΗ-S</vt:lpstr>
      <vt:lpstr>ΠΩΛΗΣΕΙΣ</vt:lpstr>
      <vt:lpstr>ΠΩΛΗΣΕΙΣ-ΠΛΑΙΣΙΟ</vt:lpstr>
    </vt:vector>
  </TitlesOfParts>
  <Company>\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ΑΣΚΗΣΕΙΣ ΜΑΡΚΕΤΙΝΓΚ &amp; ΝΕΚΡΟΥ ΣΗΜΕΙΟΥ</dc:title>
  <dc:creator>dcd1</dc:creator>
  <cp:lastModifiedBy>Valued Acer Customer</cp:lastModifiedBy>
  <cp:lastPrinted>2004-10-07T15:57:30Z</cp:lastPrinted>
  <dcterms:created xsi:type="dcterms:W3CDTF">2001-09-23T05:42:44Z</dcterms:created>
  <dcterms:modified xsi:type="dcterms:W3CDTF">2010-12-24T15:32:10Z</dcterms:modified>
</cp:coreProperties>
</file>