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ik\Desktop\"/>
    </mc:Choice>
  </mc:AlternateContent>
  <xr:revisionPtr revIDLastSave="0" documentId="13_ncr:1_{8E4DBE36-B7E8-4C20-A570-3DC1BBF8EB7E}" xr6:coauthVersionLast="47" xr6:coauthVersionMax="47" xr10:uidLastSave="{00000000-0000-0000-0000-000000000000}"/>
  <bookViews>
    <workbookView xWindow="-108" yWindow="-108" windowWidth="23256" windowHeight="12456" xr2:uid="{6F5CCE24-DFC4-4F5B-80CB-ACD0304687D7}"/>
  </bookViews>
  <sheets>
    <sheet name="DPPH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28" i="1"/>
  <c r="G34" i="1"/>
  <c r="F34" i="1"/>
  <c r="E34" i="1"/>
  <c r="D34" i="1"/>
  <c r="E32" i="1"/>
  <c r="D32" i="1"/>
  <c r="F32" i="1"/>
  <c r="G32" i="1"/>
  <c r="E28" i="1"/>
  <c r="K24" i="1"/>
  <c r="D5" i="1"/>
  <c r="G28" i="1"/>
  <c r="F28" i="1"/>
  <c r="D28" i="1"/>
  <c r="K6" i="1"/>
  <c r="D10" i="1"/>
  <c r="D14" i="1" s="1"/>
  <c r="E10" i="1"/>
  <c r="E14" i="1" s="1"/>
  <c r="F10" i="1"/>
  <c r="F14" i="1" s="1"/>
  <c r="G10" i="1"/>
  <c r="G14" i="1" s="1"/>
  <c r="G16" i="1" l="1"/>
  <c r="D16" i="1"/>
  <c r="E16" i="1"/>
  <c r="F16" i="1"/>
</calcChain>
</file>

<file path=xl/sharedStrings.xml><?xml version="1.0" encoding="utf-8"?>
<sst xmlns="http://schemas.openxmlformats.org/spreadsheetml/2006/main" count="23" uniqueCount="13">
  <si>
    <t>Template</t>
  </si>
  <si>
    <t>C (μl/ml)</t>
  </si>
  <si>
    <t>Sample (1)</t>
  </si>
  <si>
    <t>Sample (2)</t>
  </si>
  <si>
    <t>Negative control</t>
  </si>
  <si>
    <t>Average</t>
  </si>
  <si>
    <t>Average - Negative control</t>
  </si>
  <si>
    <t>Control</t>
  </si>
  <si>
    <t>Average control</t>
  </si>
  <si>
    <t>(%) radical scavenging capacity</t>
  </si>
  <si>
    <t>ΑΡΩΝΙΑ</t>
  </si>
  <si>
    <t>ΜΠΥΡΑ</t>
  </si>
  <si>
    <t>IC50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</si>
</sst>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DPPH!$C$5:$G$5</c:f>
              <c:numCache>
                <c:formatCode>0.00</c:formatCode>
                <c:ptCount val="5"/>
                <c:pt idx="0">
                  <c:v>0</c:v>
                </c:pt>
                <c:pt idx="1">
                  <c:v>0.78125</c:v>
                </c:pt>
                <c:pt idx="2">
                  <c:v>1.5625</c:v>
                </c:pt>
                <c:pt idx="3">
                  <c:v>3.125</c:v>
                </c:pt>
                <c:pt idx="4">
                  <c:v>6.25</c:v>
                </c:pt>
              </c:numCache>
            </c:numRef>
          </c:xVal>
          <c:yVal>
            <c:numRef>
              <c:f>DPPH!$C$16:$G$16</c:f>
              <c:numCache>
                <c:formatCode>General</c:formatCode>
                <c:ptCount val="5"/>
                <c:pt idx="0">
                  <c:v>0</c:v>
                </c:pt>
                <c:pt idx="1">
                  <c:v>11.5235457063712</c:v>
                </c:pt>
                <c:pt idx="2">
                  <c:v>30.193905817174521</c:v>
                </c:pt>
                <c:pt idx="3">
                  <c:v>62.382271468144047</c:v>
                </c:pt>
                <c:pt idx="4">
                  <c:v>88.97506925207756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83-45E5-8A76-B8804E542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314144"/>
        <c:axId val="475315224"/>
      </c:scatterChart>
      <c:valAx>
        <c:axId val="47531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b="1"/>
                  <a:t>Concentration (</a:t>
                </a:r>
                <a:r>
                  <a:rPr lang="el-GR" b="1"/>
                  <a:t>μ</a:t>
                </a:r>
                <a:r>
                  <a:rPr lang="en-US" b="1"/>
                  <a:t>l/ml)</a:t>
                </a:r>
                <a:endParaRPr lang="nl-NL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15224"/>
        <c:crosses val="autoZero"/>
        <c:crossBetween val="midCat"/>
      </c:valAx>
      <c:valAx>
        <c:axId val="47531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b="1"/>
                  <a:t>%</a:t>
                </a:r>
                <a:r>
                  <a:rPr lang="nl-NL" b="1" baseline="0"/>
                  <a:t> radical scavenging capacity</a:t>
                </a:r>
                <a:endParaRPr lang="nl-NL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141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(DPPH!$C$23,DPPH!$E$23,DPPH!$F$23,DPPH!$G$23)</c:f>
              <c:numCache>
                <c:formatCode>General</c:formatCode>
                <c:ptCount val="4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50</c:v>
                </c:pt>
              </c:numCache>
            </c:numRef>
          </c:xVal>
          <c:yVal>
            <c:numRef>
              <c:f>(DPPH!$C$34,DPPH!$E$34,DPPH!$F$34,DPPH!$G$34)</c:f>
              <c:numCache>
                <c:formatCode>General</c:formatCode>
                <c:ptCount val="4"/>
                <c:pt idx="0">
                  <c:v>0</c:v>
                </c:pt>
                <c:pt idx="1">
                  <c:v>16.666666666666671</c:v>
                </c:pt>
                <c:pt idx="2">
                  <c:v>36.883629191321489</c:v>
                </c:pt>
                <c:pt idx="3">
                  <c:v>47.534516765285993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F5-41DA-A53C-762BF9703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314144"/>
        <c:axId val="475315224"/>
      </c:scatterChart>
      <c:valAx>
        <c:axId val="47531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b="1"/>
                  <a:t>Concentration (</a:t>
                </a:r>
                <a:r>
                  <a:rPr lang="el-GR" b="1"/>
                  <a:t>μ</a:t>
                </a:r>
                <a:r>
                  <a:rPr lang="en-US" b="1"/>
                  <a:t>l/ml)</a:t>
                </a:r>
                <a:endParaRPr lang="nl-NL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15224"/>
        <c:crosses val="autoZero"/>
        <c:crossBetween val="midCat"/>
      </c:valAx>
      <c:valAx>
        <c:axId val="475315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b="1"/>
                  <a:t>%</a:t>
                </a:r>
                <a:r>
                  <a:rPr lang="nl-NL" b="1" baseline="0"/>
                  <a:t> radical scavenging capacity</a:t>
                </a:r>
                <a:endParaRPr lang="nl-NL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141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19</xdr:col>
      <xdr:colOff>426720</xdr:colOff>
      <xdr:row>15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031E73-4567-8752-6106-6CF90FCCF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167640</xdr:rowOff>
    </xdr:from>
    <xdr:to>
      <xdr:col>19</xdr:col>
      <xdr:colOff>426720</xdr:colOff>
      <xdr:row>33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51D51B-3E6D-47E3-BA35-1C8AC1815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E302-F715-4A5B-8BEF-42F978512B41}">
  <dimension ref="B1:K34"/>
  <sheetViews>
    <sheetView tabSelected="1" topLeftCell="A13" workbookViewId="0">
      <selection activeCell="I11" sqref="I11"/>
    </sheetView>
  </sheetViews>
  <sheetFormatPr defaultRowHeight="14.4" x14ac:dyDescent="0.3"/>
  <cols>
    <col min="2" max="2" width="26.33203125" bestFit="1" customWidth="1"/>
  </cols>
  <sheetData>
    <row r="1" spans="2:11" ht="18" x14ac:dyDescent="0.35">
      <c r="B1" s="2" t="s">
        <v>0</v>
      </c>
    </row>
    <row r="3" spans="2:11" x14ac:dyDescent="0.3">
      <c r="B3" s="1" t="s">
        <v>10</v>
      </c>
    </row>
    <row r="5" spans="2:11" x14ac:dyDescent="0.3">
      <c r="B5" t="s">
        <v>1</v>
      </c>
      <c r="C5" s="5">
        <v>0</v>
      </c>
      <c r="D5" s="5">
        <f>E5/2</f>
        <v>0.78125</v>
      </c>
      <c r="E5" s="5">
        <v>1.5625</v>
      </c>
      <c r="F5" s="5">
        <v>3.125</v>
      </c>
      <c r="G5" s="5">
        <v>6.25</v>
      </c>
      <c r="I5" t="s">
        <v>7</v>
      </c>
      <c r="J5" s="3">
        <v>0.92400000000000004</v>
      </c>
      <c r="K5" t="s">
        <v>8</v>
      </c>
    </row>
    <row r="6" spans="2:11" x14ac:dyDescent="0.3">
      <c r="J6" s="3">
        <v>0.88100000000000001</v>
      </c>
      <c r="K6">
        <f>AVERAGE(J5:J6)</f>
        <v>0.90250000000000008</v>
      </c>
    </row>
    <row r="7" spans="2:11" x14ac:dyDescent="0.3">
      <c r="B7" t="s">
        <v>2</v>
      </c>
      <c r="C7">
        <v>0</v>
      </c>
      <c r="D7">
        <v>0.79800000000000004</v>
      </c>
      <c r="E7">
        <v>0.61599999999999999</v>
      </c>
      <c r="F7">
        <v>0.29499999999999998</v>
      </c>
      <c r="G7">
        <v>0.13700000000000001</v>
      </c>
    </row>
    <row r="8" spans="2:11" x14ac:dyDescent="0.3">
      <c r="B8" t="s">
        <v>3</v>
      </c>
      <c r="C8">
        <v>0</v>
      </c>
      <c r="D8">
        <v>0.79900000000000004</v>
      </c>
      <c r="E8">
        <v>0.64400000000000002</v>
      </c>
      <c r="F8">
        <v>0.38800000000000001</v>
      </c>
      <c r="G8">
        <v>8.5999999999999993E-2</v>
      </c>
    </row>
    <row r="9" spans="2:11" x14ac:dyDescent="0.3">
      <c r="I9" s="1" t="s">
        <v>12</v>
      </c>
    </row>
    <row r="10" spans="2:11" x14ac:dyDescent="0.3">
      <c r="B10" t="s">
        <v>5</v>
      </c>
      <c r="C10">
        <v>0</v>
      </c>
      <c r="D10">
        <f t="shared" ref="D10:G10" si="0">AVERAGE(D7:D8)</f>
        <v>0.79849999999999999</v>
      </c>
      <c r="E10">
        <f t="shared" si="0"/>
        <v>0.63</v>
      </c>
      <c r="F10">
        <f t="shared" si="0"/>
        <v>0.34150000000000003</v>
      </c>
      <c r="G10">
        <f t="shared" si="0"/>
        <v>0.1115</v>
      </c>
      <c r="I10" s="6">
        <f>(50-4.5637)/14.529</f>
        <v>3.1272833643058711</v>
      </c>
    </row>
    <row r="12" spans="2:11" x14ac:dyDescent="0.3">
      <c r="B12" t="s">
        <v>4</v>
      </c>
      <c r="C12">
        <v>0</v>
      </c>
      <c r="D12">
        <v>0</v>
      </c>
      <c r="E12">
        <v>0</v>
      </c>
      <c r="F12">
        <v>2E-3</v>
      </c>
      <c r="G12">
        <v>1.2E-2</v>
      </c>
    </row>
    <row r="14" spans="2:11" x14ac:dyDescent="0.3">
      <c r="B14" t="s">
        <v>6</v>
      </c>
      <c r="C14">
        <v>0</v>
      </c>
      <c r="D14">
        <f>D10-D12</f>
        <v>0.79849999999999999</v>
      </c>
      <c r="E14">
        <f>E10-E12</f>
        <v>0.63</v>
      </c>
      <c r="F14">
        <f>F10-F12</f>
        <v>0.33950000000000002</v>
      </c>
      <c r="G14">
        <f>G10-G12</f>
        <v>9.9500000000000005E-2</v>
      </c>
    </row>
    <row r="16" spans="2:11" x14ac:dyDescent="0.3">
      <c r="B16" t="s">
        <v>9</v>
      </c>
      <c r="C16" s="4">
        <v>0</v>
      </c>
      <c r="D16" s="4">
        <f>((K6-D14)/K6)*100</f>
        <v>11.5235457063712</v>
      </c>
      <c r="E16" s="4">
        <f>((K6-E14)/K6)*100</f>
        <v>30.193905817174521</v>
      </c>
      <c r="F16" s="4">
        <f>((K6-F14)/K6)*100</f>
        <v>62.382271468144047</v>
      </c>
      <c r="G16" s="4">
        <f>((K6-G14)/K6)*100</f>
        <v>88.97506925207756</v>
      </c>
    </row>
    <row r="18" spans="2:11" ht="18" x14ac:dyDescent="0.35">
      <c r="B18" s="2"/>
    </row>
    <row r="20" spans="2:11" x14ac:dyDescent="0.3">
      <c r="B20" s="1" t="s">
        <v>11</v>
      </c>
    </row>
    <row r="23" spans="2:11" x14ac:dyDescent="0.3">
      <c r="B23" t="s">
        <v>1</v>
      </c>
      <c r="C23" s="4">
        <v>0</v>
      </c>
      <c r="D23" s="4">
        <v>6.25</v>
      </c>
      <c r="E23" s="4">
        <v>12.5</v>
      </c>
      <c r="F23" s="4">
        <v>25</v>
      </c>
      <c r="G23" s="4">
        <v>50</v>
      </c>
      <c r="I23" t="s">
        <v>7</v>
      </c>
      <c r="J23">
        <v>0.995</v>
      </c>
      <c r="K23" t="s">
        <v>8</v>
      </c>
    </row>
    <row r="24" spans="2:11" x14ac:dyDescent="0.3">
      <c r="J24">
        <v>1.0289999999999999</v>
      </c>
      <c r="K24">
        <f>AVERAGE(J23:J25)</f>
        <v>1.014</v>
      </c>
    </row>
    <row r="25" spans="2:11" x14ac:dyDescent="0.3">
      <c r="B25" t="s">
        <v>2</v>
      </c>
      <c r="C25">
        <v>0</v>
      </c>
      <c r="D25">
        <v>1.0369999999999999</v>
      </c>
      <c r="E25">
        <v>0.82699999999999996</v>
      </c>
      <c r="F25">
        <v>0.78500000000000003</v>
      </c>
      <c r="G25">
        <v>0.67600000000000005</v>
      </c>
      <c r="J25">
        <v>1.018</v>
      </c>
    </row>
    <row r="26" spans="2:11" x14ac:dyDescent="0.3">
      <c r="B26" t="s">
        <v>3</v>
      </c>
      <c r="C26">
        <v>0</v>
      </c>
      <c r="D26">
        <v>1.0389999999999999</v>
      </c>
      <c r="E26">
        <v>0.92100000000000004</v>
      </c>
      <c r="F26">
        <v>0.621</v>
      </c>
      <c r="G26">
        <v>0.65600000000000003</v>
      </c>
    </row>
    <row r="27" spans="2:11" x14ac:dyDescent="0.3">
      <c r="I27" s="1" t="s">
        <v>12</v>
      </c>
    </row>
    <row r="28" spans="2:11" x14ac:dyDescent="0.3">
      <c r="B28" t="s">
        <v>5</v>
      </c>
      <c r="C28">
        <v>0</v>
      </c>
      <c r="D28">
        <f>AVERAGE(D25:D26)</f>
        <v>1.0379999999999998</v>
      </c>
      <c r="E28">
        <f>AVERAGE(E25:E26)</f>
        <v>0.874</v>
      </c>
      <c r="F28">
        <f>AVERAGE(F25:F26)</f>
        <v>0.70300000000000007</v>
      </c>
      <c r="G28">
        <f>AVERAGE(G25:G26)</f>
        <v>0.66600000000000004</v>
      </c>
      <c r="I28" s="6">
        <f>(50-4.5365)/0.9479</f>
        <v>47.962337799345917</v>
      </c>
    </row>
    <row r="30" spans="2:11" x14ac:dyDescent="0.3">
      <c r="B30" t="s">
        <v>4</v>
      </c>
      <c r="C30">
        <v>0</v>
      </c>
      <c r="D30">
        <v>6.0000000000000001E-3</v>
      </c>
      <c r="E30">
        <v>2.9000000000000001E-2</v>
      </c>
      <c r="F30">
        <v>6.3E-2</v>
      </c>
      <c r="G30">
        <v>0.13400000000000001</v>
      </c>
    </row>
    <row r="32" spans="2:11" x14ac:dyDescent="0.3">
      <c r="B32" t="s">
        <v>6</v>
      </c>
      <c r="C32">
        <v>0</v>
      </c>
      <c r="D32">
        <f>D28-D30</f>
        <v>1.0319999999999998</v>
      </c>
      <c r="E32">
        <f>E28-E30</f>
        <v>0.84499999999999997</v>
      </c>
      <c r="F32">
        <f t="shared" ref="F32:G32" si="1">F28-F30</f>
        <v>0.64000000000000012</v>
      </c>
      <c r="G32">
        <f t="shared" si="1"/>
        <v>0.53200000000000003</v>
      </c>
    </row>
    <row r="34" spans="2:7" x14ac:dyDescent="0.3">
      <c r="B34" t="s">
        <v>9</v>
      </c>
      <c r="C34" s="3">
        <v>0</v>
      </c>
      <c r="D34" s="3">
        <f>((K24-D32)/K24)*100</f>
        <v>-1.7751479289940624</v>
      </c>
      <c r="E34" s="3">
        <f>((K24-E32)/K24)*100</f>
        <v>16.666666666666671</v>
      </c>
      <c r="F34" s="3">
        <f>((K24-F32)/K24)*100</f>
        <v>36.883629191321489</v>
      </c>
      <c r="G34" s="3">
        <f>((K24-G32)/K24)*100</f>
        <v>47.534516765285993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Periklis Vardakas</dc:creator>
  <cp:lastModifiedBy>Periklis Vardakas</cp:lastModifiedBy>
  <dcterms:created xsi:type="dcterms:W3CDTF">2024-03-31T10:12:19Z</dcterms:created>
  <dcterms:modified xsi:type="dcterms:W3CDTF">2024-04-01T10:48:41Z</dcterms:modified>
</cp:coreProperties>
</file>