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8140" windowHeight="11730" activeTab="2"/>
  </bookViews>
  <sheets>
    <sheet name="Τελικό" sheetId="1" r:id="rId1"/>
    <sheet name="Αρχικό" sheetId="2" r:id="rId2"/>
    <sheet name="Φύλλο1" sheetId="3" r:id="rId3"/>
  </sheets>
  <definedNames/>
  <calcPr fullCalcOnLoad="1"/>
</workbook>
</file>

<file path=xl/sharedStrings.xml><?xml version="1.0" encoding="utf-8"?>
<sst xmlns="http://schemas.openxmlformats.org/spreadsheetml/2006/main" count="89" uniqueCount="35">
  <si>
    <t>ΟΝΟΜΑΤΕΠΩΝΥΜΟ</t>
  </si>
  <si>
    <t>ΚΑΤΗΓΟΡΙΑ</t>
  </si>
  <si>
    <t>ΗΜΕΡΟΜΙΣΘΙΟ</t>
  </si>
  <si>
    <t>ΒΑΣΙΚΟΣ
ΜΙΣΘΟΣ</t>
  </si>
  <si>
    <t>ΕΠΙΔΟΜΑ</t>
  </si>
  <si>
    <t>ΜΙΚΤΕΣ
ΑΠΟΔΟΧΕΣ</t>
  </si>
  <si>
    <t>ΦΟΡΟΣ</t>
  </si>
  <si>
    <t>ΚΑΘΑΡΕΣ
ΑΠΟΔΟΧΕΣ</t>
  </si>
  <si>
    <t>ΒΑΣΙΛΕΙΟΥ Β.</t>
  </si>
  <si>
    <t>ΑΠΟΘ</t>
  </si>
  <si>
    <t>ΑΝΤΩΝΙΟΥ Α.</t>
  </si>
  <si>
    <t>ΟΔΗΓ</t>
  </si>
  <si>
    <t>ΕΥΑΓΓΕΛΙΟΥ Ε.</t>
  </si>
  <si>
    <t>ΔΙΟΙΚ</t>
  </si>
  <si>
    <t>ΓΕΩΡΓΙΟΥ Γ.</t>
  </si>
  <si>
    <t>ΚΑΘ</t>
  </si>
  <si>
    <t>ΔΗΜΗΤΡΙΟΥ Λ.</t>
  </si>
  <si>
    <t>ΧΕΙΡ</t>
  </si>
  <si>
    <t>ΣΥΝΟΛΑ</t>
  </si>
  <si>
    <t>-</t>
  </si>
  <si>
    <t>ΠΕΡΙΟΧΗ ΔΕΔΟΜΕΝΩΝ</t>
  </si>
  <si>
    <t>Ο βασικός μισθός των Εργατών είναι συνάρτηση των ημερών εργασίας/μήνα.</t>
  </si>
  <si>
    <t>ΗΜΕΡΕΣ ΕΡΓΑΣΙΑΣ</t>
  </si>
  <si>
    <t>ΚΑΤΗΓΟΡΙΑ ΕΡΓΑΖΟΜΕΝΟΥ</t>
  </si>
  <si>
    <t>ΗΜΕΡ/ΣΘΙΟ</t>
  </si>
  <si>
    <t>ΕΥΑΓΓΕΛΟΥ Ε.</t>
  </si>
  <si>
    <t>Το επίδομα είναι :</t>
  </si>
  <si>
    <t xml:space="preserve"> Ο παρακρατούμενος φόρος υπολογίζεται</t>
  </si>
  <si>
    <t>με βάση το όριο 1 των Μικτών Αποδοχών :</t>
  </si>
  <si>
    <t>Και το όριο 2 των Μικτών Αποδοχών :</t>
  </si>
  <si>
    <t>Για Μικτές Αποδ., μεγαλύτερες του ορίου 2:</t>
  </si>
  <si>
    <t>Για Μικτές Αποδ. μικρότερες ή ίσες του οριου 1</t>
  </si>
  <si>
    <t>Για Μικτές Αποδ. μεταξυ του οριου 1 &amp; του οριου 2</t>
  </si>
  <si>
    <t xml:space="preserve"> Για τους Εργαζομενους των 3 πρώτων κατηγοριων είναι σταθερό :</t>
  </si>
  <si>
    <t>Για τους Εργαζομενους των υπολοιπων κατηγοριών είναι επανω στο βασ. μισθό 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</si>
</sst>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[$€-1]"/>
  </numFmts>
  <fonts count="46">
    <font>
      <sz val="10"/>
      <name val="Arial Greek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8"/>
      <color indexed="8"/>
      <name val="Arial Greek"/>
      <family val="0"/>
    </font>
    <font>
      <b/>
      <sz val="8"/>
      <color indexed="8"/>
      <name val="Arial Greek"/>
      <family val="0"/>
    </font>
    <font>
      <sz val="7.35"/>
      <color indexed="8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1"/>
      <color indexed="52"/>
      <name val="Calibri"/>
      <family val="2"/>
    </font>
    <font>
      <b/>
      <sz val="14"/>
      <color indexed="8"/>
      <name val="Arial Greek"/>
      <family val="0"/>
    </font>
    <font>
      <b/>
      <sz val="9"/>
      <color indexed="8"/>
      <name val="Arial Greek"/>
      <family val="0"/>
    </font>
    <font>
      <b/>
      <sz val="10"/>
      <color indexed="8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double"/>
    </border>
    <border>
      <left style="thick"/>
      <right>
        <color indexed="63"/>
      </right>
      <top style="double"/>
      <bottom style="thick"/>
    </border>
    <border>
      <left style="thick"/>
      <right style="thick"/>
      <top style="double"/>
      <bottom style="thick"/>
    </border>
    <border>
      <left>
        <color indexed="63"/>
      </left>
      <right style="thick"/>
      <top style="double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 style="thin"/>
      <top style="double"/>
      <bottom style="medium"/>
    </border>
    <border>
      <left style="thin"/>
      <right style="thick"/>
      <top style="double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38" fillId="31" borderId="0" applyNumberFormat="0" applyBorder="0" applyAlignment="0" applyProtection="0"/>
    <xf numFmtId="9" fontId="2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7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172" fontId="0" fillId="0" borderId="13" xfId="0" applyNumberFormat="1" applyFill="1" applyBorder="1" applyAlignment="1">
      <alignment horizontal="center"/>
    </xf>
    <xf numFmtId="172" fontId="0" fillId="0" borderId="14" xfId="0" applyNumberFormat="1" applyFill="1" applyBorder="1" applyAlignment="1">
      <alignment/>
    </xf>
    <xf numFmtId="172" fontId="0" fillId="0" borderId="15" xfId="0" applyNumberFormat="1" applyFill="1" applyBorder="1" applyAlignment="1">
      <alignment/>
    </xf>
    <xf numFmtId="2" fontId="0" fillId="0" borderId="0" xfId="0" applyNumberFormat="1" applyAlignment="1">
      <alignment/>
    </xf>
    <xf numFmtId="0" fontId="2" fillId="0" borderId="13" xfId="0" applyFont="1" applyFill="1" applyBorder="1" applyAlignment="1">
      <alignment/>
    </xf>
    <xf numFmtId="172" fontId="0" fillId="0" borderId="16" xfId="0" applyNumberFormat="1" applyFill="1" applyBorder="1" applyAlignment="1">
      <alignment/>
    </xf>
    <xf numFmtId="172" fontId="0" fillId="0" borderId="17" xfId="0" applyNumberForma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fill"/>
    </xf>
    <xf numFmtId="172" fontId="0" fillId="0" borderId="19" xfId="0" applyNumberFormat="1" applyFill="1" applyBorder="1" applyAlignment="1">
      <alignment/>
    </xf>
    <xf numFmtId="172" fontId="0" fillId="0" borderId="2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2" fillId="33" borderId="23" xfId="0" applyFont="1" applyFill="1" applyBorder="1" applyAlignment="1">
      <alignment wrapText="1"/>
    </xf>
    <xf numFmtId="0" fontId="2" fillId="33" borderId="24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172" fontId="2" fillId="33" borderId="28" xfId="0" applyNumberFormat="1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172" fontId="2" fillId="33" borderId="32" xfId="0" applyNumberFormat="1" applyFont="1" applyFill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172" fontId="2" fillId="33" borderId="36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72" fontId="2" fillId="0" borderId="37" xfId="0" applyNumberFormat="1" applyFont="1" applyFill="1" applyBorder="1" applyAlignment="1">
      <alignment/>
    </xf>
    <xf numFmtId="9" fontId="2" fillId="0" borderId="38" xfId="0" applyNumberFormat="1" applyFont="1" applyFill="1" applyBorder="1" applyAlignment="1">
      <alignment/>
    </xf>
    <xf numFmtId="9" fontId="0" fillId="0" borderId="0" xfId="0" applyNumberFormat="1" applyFill="1" applyBorder="1" applyAlignment="1">
      <alignment/>
    </xf>
    <xf numFmtId="172" fontId="0" fillId="0" borderId="37" xfId="0" applyNumberFormat="1" applyFill="1" applyBorder="1" applyAlignment="1">
      <alignment/>
    </xf>
    <xf numFmtId="9" fontId="0" fillId="0" borderId="37" xfId="0" applyNumberFormat="1" applyFill="1" applyBorder="1" applyAlignment="1">
      <alignment/>
    </xf>
    <xf numFmtId="9" fontId="0" fillId="0" borderId="38" xfId="0" applyNumberForma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2" fillId="34" borderId="43" xfId="0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left"/>
    </xf>
    <xf numFmtId="0" fontId="2" fillId="34" borderId="46" xfId="0" applyFont="1" applyFill="1" applyBorder="1" applyAlignment="1">
      <alignment horizontal="left"/>
    </xf>
    <xf numFmtId="0" fontId="2" fillId="34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 shrinkToFit="1"/>
    </xf>
    <xf numFmtId="0" fontId="2" fillId="0" borderId="49" xfId="0" applyFont="1" applyFill="1" applyBorder="1" applyAlignment="1">
      <alignment horizontal="left" shrinkToFit="1"/>
    </xf>
    <xf numFmtId="0" fontId="2" fillId="0" borderId="50" xfId="0" applyFont="1" applyFill="1" applyBorder="1" applyAlignment="1">
      <alignment horizontal="left" shrinkToFit="1"/>
    </xf>
    <xf numFmtId="0" fontId="2" fillId="0" borderId="51" xfId="0" applyFont="1" applyFill="1" applyBorder="1" applyAlignment="1">
      <alignment horizontal="left" shrinkToFit="1"/>
    </xf>
    <xf numFmtId="0" fontId="0" fillId="0" borderId="48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50" xfId="0" applyFill="1" applyBorder="1" applyAlignment="1">
      <alignment horizontal="left"/>
    </xf>
    <xf numFmtId="0" fontId="0" fillId="0" borderId="51" xfId="0" applyFill="1" applyBorder="1" applyAlignment="1">
      <alignment horizontal="left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ΒΑΣΙΚΟΣ-ΜΙΚΤΕΣ</a:t>
            </a:r>
          </a:p>
        </c:rich>
      </c:tx>
      <c:layout>
        <c:manualLayout>
          <c:xMode val="factor"/>
          <c:yMode val="factor"/>
          <c:x val="0.0037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5"/>
          <c:y val="0.16525"/>
          <c:w val="0.873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Τελικό!$D$5</c:f>
              <c:strCache>
                <c:ptCount val="1"/>
                <c:pt idx="0">
                  <c:v>ΒΑΣΙΚΟΣ
ΜΙΣΘΟΣ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Τελικό!$A$6:$A$10</c:f>
              <c:strCache/>
            </c:strRef>
          </c:cat>
          <c:val>
            <c:numRef>
              <c:f>Τελικό!$D$6:$D$10</c:f>
              <c:numCache/>
            </c:numRef>
          </c:val>
        </c:ser>
        <c:ser>
          <c:idx val="1"/>
          <c:order val="1"/>
          <c:tx>
            <c:strRef>
              <c:f>Τελικό!$F$5</c:f>
              <c:strCache>
                <c:ptCount val="1"/>
                <c:pt idx="0">
                  <c:v>ΜΙΚΤΕΣ
ΑΠΟΔΟΧΕΣ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Τελικό!$A$6:$A$10</c:f>
              <c:strCache/>
            </c:strRef>
          </c:cat>
          <c:val>
            <c:numRef>
              <c:f>Τελικό!$F$6:$F$10</c:f>
              <c:numCache/>
            </c:numRef>
          </c:val>
        </c:ser>
        <c:overlap val="30"/>
        <c:axId val="16284425"/>
        <c:axId val="57768158"/>
      </c:barChart>
      <c:catAx>
        <c:axId val="16284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ΥΠΑΛΛΗΛΟΙ</a:t>
                </a:r>
              </a:p>
            </c:rich>
          </c:tx>
          <c:layout>
            <c:manualLayout>
              <c:xMode val="factor"/>
              <c:yMode val="factor"/>
              <c:x val="-0.063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57768158"/>
        <c:crosses val="autoZero"/>
        <c:auto val="0"/>
        <c:lblOffset val="100"/>
        <c:tickLblSkip val="1"/>
        <c:noMultiLvlLbl val="0"/>
      </c:catAx>
      <c:valAx>
        <c:axId val="57768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ΠΟΣΑ ΣΕ ΔΡΧ</a:t>
                </a:r>
              </a:p>
            </c:rich>
          </c:tx>
          <c:layout>
            <c:manualLayout>
              <c:xMode val="factor"/>
              <c:yMode val="factor"/>
              <c:x val="-0.034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284425"/>
        <c:crossesAt val="1"/>
        <c:crossBetween val="between"/>
        <c:dispUnits/>
      </c:valAx>
      <c:spPr>
        <a:solidFill>
          <a:srgbClr val="FFFFFF"/>
        </a:solidFill>
        <a:ln w="381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legend>
      <c:legendPos val="r"/>
      <c:layout>
        <c:manualLayout>
          <c:xMode val="edge"/>
          <c:yMode val="edge"/>
          <c:x val="0.31075"/>
          <c:y val="0.90625"/>
          <c:w val="0.501"/>
          <c:h val="0.088"/>
        </c:manualLayout>
      </c:layout>
      <c:overlay val="0"/>
      <c:spPr>
        <a:solidFill>
          <a:srgbClr val="CC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wmf" /><Relationship Id="rId3" Type="http://schemas.openxmlformats.org/officeDocument/2006/relationships/image" Target="../media/image4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1504950</xdr:colOff>
      <xdr:row>0</xdr:row>
      <xdr:rowOff>47625</xdr:rowOff>
    </xdr:from>
    <xdr:to>
      <xdr:col>5</xdr:col>
      <xdr:colOff>809625</xdr:colOff>
      <xdr:row>3</xdr:row>
      <xdr:rowOff>95250</xdr:rowOff>
    </xdr:to>
    <xdr:sp>
      <xdr:nvSpPr>
        <xdr:cNvPr id="1" name="Text 1"/>
        <xdr:cNvSpPr>
          <a:spLocks/>
        </xdr:cNvSpPr>
      </xdr:nvSpPr>
      <xdr:spPr>
        <a:xfrm>
          <a:off x="1504950" y="47625"/>
          <a:ext cx="4714875" cy="533400"/>
        </a:xfrm>
        <a:prstGeom prst="roundRect">
          <a:avLst/>
        </a:prstGeom>
        <a:solidFill>
          <a:srgbClr val="F4F4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ΜΙΣΘ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O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Δ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OTIKH 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ΚΑΤΑΣΤΑΣΗ
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ΤΗΣ ΕΤΑΙΡΙΑΣ </a:t>
          </a:r>
        </a:p>
      </xdr:txBody>
    </xdr:sp>
    <xdr:clientData/>
  </xdr:twoCellAnchor>
  <xdr:oneCellAnchor>
    <xdr:from>
      <xdr:col>3</xdr:col>
      <xdr:colOff>209550</xdr:colOff>
      <xdr:row>11</xdr:row>
      <xdr:rowOff>0</xdr:rowOff>
    </xdr:from>
    <xdr:ext cx="85725" cy="219075"/>
    <xdr:sp fLocksText="0">
      <xdr:nvSpPr>
        <xdr:cNvPr id="2" name="Text 2"/>
        <xdr:cNvSpPr txBox="1">
          <a:spLocks noChangeArrowheads="1"/>
        </xdr:cNvSpPr>
      </xdr:nvSpPr>
      <xdr:spPr>
        <a:xfrm>
          <a:off x="3943350" y="20764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twoCellAnchor>
    <xdr:from>
      <xdr:col>4</xdr:col>
      <xdr:colOff>66675</xdr:colOff>
      <xdr:row>12</xdr:row>
      <xdr:rowOff>57150</xdr:rowOff>
    </xdr:from>
    <xdr:to>
      <xdr:col>8</xdr:col>
      <xdr:colOff>647700</xdr:colOff>
      <xdr:row>31</xdr:row>
      <xdr:rowOff>47625</xdr:rowOff>
    </xdr:to>
    <xdr:graphicFrame>
      <xdr:nvGraphicFramePr>
        <xdr:cNvPr id="3" name="Chart 3"/>
        <xdr:cNvGraphicFramePr/>
      </xdr:nvGraphicFramePr>
      <xdr:xfrm>
        <a:off x="4714875" y="2305050"/>
        <a:ext cx="38004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0</xdr:colOff>
      <xdr:row>0</xdr:row>
      <xdr:rowOff>76200</xdr:rowOff>
    </xdr:from>
    <xdr:to>
      <xdr:col>5</xdr:col>
      <xdr:colOff>685800</xdr:colOff>
      <xdr:row>3</xdr:row>
      <xdr:rowOff>85725</xdr:rowOff>
    </xdr:to>
    <xdr:pic>
      <xdr:nvPicPr>
        <xdr:cNvPr id="4" name="Picture 4" descr="BS00580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76200"/>
          <a:ext cx="685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1504950</xdr:colOff>
      <xdr:row>0</xdr:row>
      <xdr:rowOff>85725</xdr:rowOff>
    </xdr:from>
    <xdr:to>
      <xdr:col>1</xdr:col>
      <xdr:colOff>542925</xdr:colOff>
      <xdr:row>3</xdr:row>
      <xdr:rowOff>66675</xdr:rowOff>
    </xdr:to>
    <xdr:pic>
      <xdr:nvPicPr>
        <xdr:cNvPr id="5" name="Picture 5" descr="PE07677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4950" y="857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1504950</xdr:colOff>
      <xdr:row>0</xdr:row>
      <xdr:rowOff>47625</xdr:rowOff>
    </xdr:from>
    <xdr:to>
      <xdr:col>5</xdr:col>
      <xdr:colOff>809625</xdr:colOff>
      <xdr:row>3</xdr:row>
      <xdr:rowOff>95250</xdr:rowOff>
    </xdr:to>
    <xdr:sp>
      <xdr:nvSpPr>
        <xdr:cNvPr id="1" name="Text 1"/>
        <xdr:cNvSpPr>
          <a:spLocks/>
        </xdr:cNvSpPr>
      </xdr:nvSpPr>
      <xdr:spPr>
        <a:xfrm>
          <a:off x="1504950" y="47625"/>
          <a:ext cx="4752975" cy="533400"/>
        </a:xfrm>
        <a:prstGeom prst="roundRect">
          <a:avLst/>
        </a:prstGeom>
        <a:solidFill>
          <a:srgbClr val="F4F4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ΜΙΣΘ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O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Δ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OTIKH 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ΚΑΤΑΣΤΑΣΗ
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ΤΗΣ ΕΤΑΙΡΙΑΣ </a:t>
          </a:r>
        </a:p>
      </xdr:txBody>
    </xdr:sp>
    <xdr:clientData/>
  </xdr:twoCellAnchor>
  <xdr:oneCellAnchor>
    <xdr:from>
      <xdr:col>3</xdr:col>
      <xdr:colOff>209550</xdr:colOff>
      <xdr:row>11</xdr:row>
      <xdr:rowOff>0</xdr:rowOff>
    </xdr:from>
    <xdr:ext cx="85725" cy="219075"/>
    <xdr:sp fLocksText="0">
      <xdr:nvSpPr>
        <xdr:cNvPr id="2" name="Text 2"/>
        <xdr:cNvSpPr txBox="1">
          <a:spLocks noChangeArrowheads="1"/>
        </xdr:cNvSpPr>
      </xdr:nvSpPr>
      <xdr:spPr>
        <a:xfrm>
          <a:off x="3981450" y="20764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twoCellAnchor editAs="oneCell">
    <xdr:from>
      <xdr:col>5</xdr:col>
      <xdr:colOff>0</xdr:colOff>
      <xdr:row>0</xdr:row>
      <xdr:rowOff>76200</xdr:rowOff>
    </xdr:from>
    <xdr:to>
      <xdr:col>5</xdr:col>
      <xdr:colOff>685800</xdr:colOff>
      <xdr:row>3</xdr:row>
      <xdr:rowOff>85725</xdr:rowOff>
    </xdr:to>
    <xdr:pic>
      <xdr:nvPicPr>
        <xdr:cNvPr id="3" name="Picture 4" descr="BS005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76200"/>
          <a:ext cx="685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1504950</xdr:colOff>
      <xdr:row>0</xdr:row>
      <xdr:rowOff>85725</xdr:rowOff>
    </xdr:from>
    <xdr:to>
      <xdr:col>1</xdr:col>
      <xdr:colOff>542925</xdr:colOff>
      <xdr:row>3</xdr:row>
      <xdr:rowOff>66675</xdr:rowOff>
    </xdr:to>
    <xdr:pic>
      <xdr:nvPicPr>
        <xdr:cNvPr id="4" name="Picture 5" descr="PE07677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857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19050</xdr:rowOff>
    </xdr:from>
    <xdr:to>
      <xdr:col>12</xdr:col>
      <xdr:colOff>219075</xdr:colOff>
      <xdr:row>36</xdr:row>
      <xdr:rowOff>47625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rcRect t="11355"/>
        <a:stretch>
          <a:fillRect/>
        </a:stretch>
      </xdr:blipFill>
      <xdr:spPr>
        <a:xfrm>
          <a:off x="0" y="666750"/>
          <a:ext cx="8448675" cy="521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31"/>
  <sheetViews>
    <sheetView zoomScale="95" zoomScaleNormal="95" zoomScalePageLayoutView="0" workbookViewId="0" topLeftCell="A1">
      <selection activeCell="I9" sqref="I9"/>
    </sheetView>
  </sheetViews>
  <sheetFormatPr defaultColWidth="9.00390625" defaultRowHeight="12.75"/>
  <cols>
    <col min="1" max="1" width="19.75390625" style="0" bestFit="1" customWidth="1"/>
    <col min="2" max="2" width="12.25390625" style="0" customWidth="1"/>
    <col min="3" max="3" width="17.00390625" style="0" customWidth="1"/>
    <col min="4" max="4" width="12.00390625" style="0" bestFit="1" customWidth="1"/>
    <col min="5" max="5" width="10.00390625" style="0" bestFit="1" customWidth="1"/>
    <col min="6" max="6" width="11.875" style="0" bestFit="1" customWidth="1"/>
    <col min="7" max="7" width="8.50390625" style="0" bestFit="1" customWidth="1"/>
    <col min="8" max="8" width="11.875" style="0" bestFit="1" customWidth="1"/>
  </cols>
  <sheetData>
    <row r="4" ht="13.5" thickBot="1"/>
    <row r="5" spans="1:8" ht="33" customHeight="1" thickBot="1" thickTop="1">
      <c r="A5" s="1" t="s">
        <v>0</v>
      </c>
      <c r="B5" s="1" t="s">
        <v>1</v>
      </c>
      <c r="C5" s="2" t="s">
        <v>2</v>
      </c>
      <c r="D5" s="3" t="s">
        <v>3</v>
      </c>
      <c r="E5" s="4" t="s">
        <v>4</v>
      </c>
      <c r="F5" s="3" t="s">
        <v>5</v>
      </c>
      <c r="G5" s="4" t="s">
        <v>6</v>
      </c>
      <c r="H5" s="3" t="s">
        <v>7</v>
      </c>
    </row>
    <row r="6" spans="1:12" ht="13.5" thickTop="1">
      <c r="A6" s="5" t="s">
        <v>8</v>
      </c>
      <c r="B6" s="6" t="s">
        <v>9</v>
      </c>
      <c r="C6" s="7">
        <f>VLOOKUP(B6,C$17:D$21,2,FALSE)</f>
        <v>14.67</v>
      </c>
      <c r="D6" s="8">
        <f>C6*B17</f>
        <v>220.05</v>
      </c>
      <c r="E6" s="9">
        <f>IF(OR(B6=$C$17,B6=$C$18,B6=$C$19),$D$24,$D$25*D6)</f>
        <v>35.216434336023475</v>
      </c>
      <c r="F6" s="9">
        <f>D6+E6</f>
        <v>255.26643433602348</v>
      </c>
      <c r="G6" s="9">
        <f>IF(F6&lt;=$D$27,F6*$D$30,IF(F6&gt;$D$28,F6*$D$29,F6*$D$31))</f>
        <v>20.42131474688188</v>
      </c>
      <c r="H6" s="9">
        <f>F6-G6</f>
        <v>234.8451195891416</v>
      </c>
      <c r="L6" s="10"/>
    </row>
    <row r="7" spans="1:12" ht="12.75">
      <c r="A7" s="11" t="s">
        <v>10</v>
      </c>
      <c r="B7" s="6" t="s">
        <v>11</v>
      </c>
      <c r="C7" s="7">
        <f>VLOOKUP(B7,C$17:D$21,2,FALSE)</f>
        <v>19.08</v>
      </c>
      <c r="D7" s="12">
        <f>C7*B18</f>
        <v>515.16</v>
      </c>
      <c r="E7" s="9">
        <f>IF(OR(B7=$C$17,B7=$C$18,B7=$C$19),$D$24,$D$25*D7)</f>
        <v>35.216434336023475</v>
      </c>
      <c r="F7" s="9">
        <f>D7+E7</f>
        <v>550.3764343360234</v>
      </c>
      <c r="G7" s="9">
        <f>IF(F7&lt;=$D$27,F7*$D$30,IF(F7&gt;$D$28,F7*$D$29,F7*$D$31))</f>
        <v>55.03764343360234</v>
      </c>
      <c r="H7" s="9">
        <f>F7-G7</f>
        <v>495.33879090242107</v>
      </c>
      <c r="L7" s="10"/>
    </row>
    <row r="8" spans="1:12" ht="12.75">
      <c r="A8" s="11" t="s">
        <v>12</v>
      </c>
      <c r="B8" s="6" t="s">
        <v>13</v>
      </c>
      <c r="C8" s="7">
        <f>VLOOKUP(B8,C$17:D$21,2,FALSE)</f>
        <v>20.54</v>
      </c>
      <c r="D8" s="12">
        <f>C8*B19</f>
        <v>410.79999999999995</v>
      </c>
      <c r="E8" s="9">
        <f>IF(OR(B8=$C$17,B8=$C$18,B8=$C$19),$D$24,$D$25*D8)</f>
        <v>41.08</v>
      </c>
      <c r="F8" s="9">
        <f>D8+E8</f>
        <v>451.87999999999994</v>
      </c>
      <c r="G8" s="9">
        <f>IF(F8&lt;=$D$27,F8*$D$30,IF(F8&gt;$D$28,F8*$D$29,F8*$D$31))</f>
        <v>36.1504</v>
      </c>
      <c r="H8" s="9">
        <f>F8-G8</f>
        <v>415.72959999999995</v>
      </c>
      <c r="L8" s="10"/>
    </row>
    <row r="9" spans="1:12" ht="12.75">
      <c r="A9" s="11" t="s">
        <v>14</v>
      </c>
      <c r="B9" s="6" t="s">
        <v>15</v>
      </c>
      <c r="C9" s="7">
        <f>VLOOKUP(B9,C$17:D$21,2,FALSE)</f>
        <v>23.48</v>
      </c>
      <c r="D9" s="12">
        <f>C9*B20</f>
        <v>563.52</v>
      </c>
      <c r="E9" s="9">
        <f>IF(OR(B9=$C$17,B9=$C$18,B9=$C$19),$D$24,$D$25*D9)</f>
        <v>56.352000000000004</v>
      </c>
      <c r="F9" s="9">
        <f>D9+E9</f>
        <v>619.872</v>
      </c>
      <c r="G9" s="9">
        <f>IF(F9&lt;=$D$27,F9*$D$30,IF(F9&gt;$D$28,F9*$D$29,F9*$D$31))</f>
        <v>74.38463999999999</v>
      </c>
      <c r="H9" s="9">
        <f>F9-G9</f>
        <v>545.48736</v>
      </c>
      <c r="L9" s="10"/>
    </row>
    <row r="10" spans="1:12" ht="13.5" thickBot="1">
      <c r="A10" s="11" t="s">
        <v>16</v>
      </c>
      <c r="B10" s="6" t="s">
        <v>17</v>
      </c>
      <c r="C10" s="7">
        <f>VLOOKUP(B10,C$17:D$21,2,FALSE)</f>
        <v>17.61</v>
      </c>
      <c r="D10" s="13">
        <f>C10*B21</f>
        <v>440.25</v>
      </c>
      <c r="E10" s="9">
        <f>IF(OR(B10=$C$17,B10=$C$18,B10=$C$19),$D$24,$D$25*D10)</f>
        <v>35.216434336023475</v>
      </c>
      <c r="F10" s="9">
        <f>D10+E10</f>
        <v>475.4664343360235</v>
      </c>
      <c r="G10" s="9">
        <f>IF(F10&lt;=$D$27,F10*$D$30,IF(F10&gt;$D$28,F10*$D$29,F10*$D$31))</f>
        <v>47.546643433602355</v>
      </c>
      <c r="H10" s="9">
        <f>F10-G10</f>
        <v>427.91979090242114</v>
      </c>
      <c r="L10" s="10"/>
    </row>
    <row r="11" spans="1:8" ht="13.5" thickBot="1" thickTop="1">
      <c r="A11" s="14" t="s">
        <v>18</v>
      </c>
      <c r="B11" s="15" t="s">
        <v>19</v>
      </c>
      <c r="C11" s="15" t="s">
        <v>19</v>
      </c>
      <c r="D11" s="16">
        <f>SUM(D6:D10)</f>
        <v>2149.7799999999997</v>
      </c>
      <c r="E11" s="17">
        <f>SUM(E6:E10)</f>
        <v>203.08130300807042</v>
      </c>
      <c r="F11" s="17">
        <f>SUM(F6:F10)</f>
        <v>2352.8613030080705</v>
      </c>
      <c r="G11" s="17">
        <f>SUM(G6:G10)</f>
        <v>233.54064161408655</v>
      </c>
      <c r="H11" s="17">
        <f>SUM(H6:H10)</f>
        <v>2119.3206613939838</v>
      </c>
    </row>
    <row r="12" ht="13.5" customHeight="1" thickBot="1" thickTop="1"/>
    <row r="13" spans="1:8" ht="14.25" thickBot="1" thickTop="1">
      <c r="A13" s="48" t="s">
        <v>20</v>
      </c>
      <c r="B13" s="49"/>
      <c r="C13" s="49"/>
      <c r="D13" s="50"/>
      <c r="H13" s="18"/>
    </row>
    <row r="14" spans="1:5" ht="12.75" thickTop="1">
      <c r="A14" s="51" t="s">
        <v>21</v>
      </c>
      <c r="B14" s="52"/>
      <c r="C14" s="19"/>
      <c r="D14" s="20"/>
      <c r="E14" s="18"/>
    </row>
    <row r="15" spans="1:5" ht="12.75" thickBot="1">
      <c r="A15" s="53"/>
      <c r="B15" s="54"/>
      <c r="C15" s="21"/>
      <c r="D15" s="22"/>
      <c r="E15" s="18"/>
    </row>
    <row r="16" spans="1:5" ht="27" thickBot="1" thickTop="1">
      <c r="A16" s="55" t="s">
        <v>22</v>
      </c>
      <c r="B16" s="56"/>
      <c r="C16" s="23" t="s">
        <v>23</v>
      </c>
      <c r="D16" s="24" t="s">
        <v>24</v>
      </c>
      <c r="E16" s="25"/>
    </row>
    <row r="17" spans="1:5" ht="13.5" thickTop="1">
      <c r="A17" s="26" t="s">
        <v>8</v>
      </c>
      <c r="B17" s="27">
        <v>15</v>
      </c>
      <c r="C17" s="28" t="s">
        <v>9</v>
      </c>
      <c r="D17" s="29">
        <v>14.67</v>
      </c>
      <c r="E17" s="30"/>
    </row>
    <row r="18" spans="1:5" ht="12.75">
      <c r="A18" s="31" t="s">
        <v>10</v>
      </c>
      <c r="B18" s="32">
        <v>27</v>
      </c>
      <c r="C18" s="33" t="s">
        <v>17</v>
      </c>
      <c r="D18" s="34">
        <v>17.61</v>
      </c>
      <c r="E18" s="30"/>
    </row>
    <row r="19" spans="1:5" ht="12.75">
      <c r="A19" s="31" t="s">
        <v>25</v>
      </c>
      <c r="B19" s="32">
        <v>20</v>
      </c>
      <c r="C19" s="33" t="s">
        <v>11</v>
      </c>
      <c r="D19" s="34">
        <v>19.08</v>
      </c>
      <c r="E19" s="30"/>
    </row>
    <row r="20" spans="1:5" ht="12.75">
      <c r="A20" s="31" t="s">
        <v>14</v>
      </c>
      <c r="B20" s="32">
        <v>24</v>
      </c>
      <c r="C20" s="33" t="s">
        <v>13</v>
      </c>
      <c r="D20" s="34">
        <v>20.54</v>
      </c>
      <c r="E20" s="30"/>
    </row>
    <row r="21" spans="1:5" ht="13.5" thickBot="1">
      <c r="A21" s="35" t="s">
        <v>16</v>
      </c>
      <c r="B21" s="36">
        <v>25</v>
      </c>
      <c r="C21" s="37" t="s">
        <v>15</v>
      </c>
      <c r="D21" s="38">
        <v>23.48</v>
      </c>
      <c r="E21" s="30"/>
    </row>
    <row r="22" spans="1:4" ht="13.5" thickBot="1" thickTop="1">
      <c r="A22" s="39"/>
      <c r="B22" s="40"/>
      <c r="C22" s="40"/>
      <c r="D22" s="41"/>
    </row>
    <row r="23" spans="1:5" ht="13.5" thickBot="1" thickTop="1">
      <c r="A23" s="57" t="s">
        <v>26</v>
      </c>
      <c r="B23" s="58"/>
      <c r="C23" s="58"/>
      <c r="D23" s="59"/>
      <c r="E23" s="21"/>
    </row>
    <row r="24" spans="1:5" ht="13.5" thickBot="1">
      <c r="A24" s="60" t="s">
        <v>33</v>
      </c>
      <c r="B24" s="61"/>
      <c r="C24" s="61"/>
      <c r="D24" s="42">
        <f>12000/340.75</f>
        <v>35.216434336023475</v>
      </c>
      <c r="E24" s="21"/>
    </row>
    <row r="25" spans="1:5" ht="13.5" thickBot="1">
      <c r="A25" s="62" t="s">
        <v>34</v>
      </c>
      <c r="B25" s="63"/>
      <c r="C25" s="63"/>
      <c r="D25" s="43">
        <v>0.1</v>
      </c>
      <c r="E25" s="44"/>
    </row>
    <row r="26" spans="1:5" ht="13.5" thickBot="1" thickTop="1">
      <c r="A26" s="57" t="s">
        <v>27</v>
      </c>
      <c r="B26" s="58"/>
      <c r="C26" s="58"/>
      <c r="D26" s="59"/>
      <c r="E26" s="18"/>
    </row>
    <row r="27" spans="1:5" ht="12.75" thickBot="1">
      <c r="A27" s="64" t="s">
        <v>28</v>
      </c>
      <c r="B27" s="65"/>
      <c r="C27" s="65"/>
      <c r="D27" s="45">
        <f>160000/340.75</f>
        <v>469.55245781364636</v>
      </c>
      <c r="E27" s="18"/>
    </row>
    <row r="28" spans="1:5" ht="12.75" thickBot="1">
      <c r="A28" s="64" t="s">
        <v>29</v>
      </c>
      <c r="B28" s="65"/>
      <c r="C28" s="65"/>
      <c r="D28" s="45">
        <f>200000/340.75</f>
        <v>586.940572267058</v>
      </c>
      <c r="E28" s="18"/>
    </row>
    <row r="29" spans="1:5" ht="12.75" thickBot="1">
      <c r="A29" s="64" t="s">
        <v>30</v>
      </c>
      <c r="B29" s="65"/>
      <c r="C29" s="65"/>
      <c r="D29" s="46">
        <v>0.12</v>
      </c>
      <c r="E29" s="18"/>
    </row>
    <row r="30" spans="1:5" ht="12.75" thickBot="1">
      <c r="A30" s="64" t="s">
        <v>31</v>
      </c>
      <c r="B30" s="65"/>
      <c r="C30" s="65"/>
      <c r="D30" s="46">
        <v>0.08</v>
      </c>
      <c r="E30" s="18"/>
    </row>
    <row r="31" spans="1:5" ht="12.75" thickBot="1">
      <c r="A31" s="66" t="s">
        <v>32</v>
      </c>
      <c r="B31" s="67"/>
      <c r="C31" s="67"/>
      <c r="D31" s="47">
        <v>0.1</v>
      </c>
      <c r="E31" s="18"/>
    </row>
    <row r="32" ht="12.75" thickTop="1"/>
  </sheetData>
  <sheetProtection/>
  <mergeCells count="12">
    <mergeCell ref="A26:D26"/>
    <mergeCell ref="A27:C27"/>
    <mergeCell ref="A28:C28"/>
    <mergeCell ref="A29:C29"/>
    <mergeCell ref="A30:C30"/>
    <mergeCell ref="A31:C31"/>
    <mergeCell ref="A13:D13"/>
    <mergeCell ref="A14:B15"/>
    <mergeCell ref="A16:B16"/>
    <mergeCell ref="A23:D23"/>
    <mergeCell ref="A24:C24"/>
    <mergeCell ref="A25:C25"/>
  </mergeCells>
  <printOptions gridLines="1" headings="1" horizontalCentered="1" verticalCentered="1"/>
  <pageMargins left="0.39" right="0.25" top="0.43" bottom="0.48" header="0.18" footer="0.24"/>
  <pageSetup horizontalDpi="300" verticalDpi="300" orientation="landscape" paperSize="9" r:id="rId2"/>
  <headerFooter alignWithMargins="0">
    <oddHeader>&amp;L&amp;"Tahoma,Έντονα"&amp;8ΤΕΙ ΛΑΡΙΣΑΣ
ΤΜΗΜΑ ΛΟΓΙΣΤΙΚΗΣ&amp;C&amp;"Tahoma,Έντονα"&amp;8ΥΠΟΔΕΙΓΜΑ 10.1
ΜΙΣΘ. ΚΑΤΑΣΤΑΣΗ&amp;R&amp;"Tahoma,Έντονα"&amp;8ΚΩΣΤΑΡΕΛΛΟΣ ΔΗΜΗΤΡΗΣ</oddHeader>
    <oddFooter>&amp;L&amp;"Tahoma,Έντονα"&amp;8ΟΝΟΜΑΤΕΠΩΝΥΜΟ ΣΠΟΥΔΑΣΤΗ&amp;R&amp;"Tahoma,Έντονα"&amp;8 233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L31"/>
  <sheetViews>
    <sheetView zoomScale="95" zoomScaleNormal="95" zoomScalePageLayoutView="0" workbookViewId="0" topLeftCell="A1">
      <selection activeCell="C34" sqref="C34:C35"/>
    </sheetView>
  </sheetViews>
  <sheetFormatPr defaultColWidth="9.00390625" defaultRowHeight="12.75"/>
  <cols>
    <col min="1" max="1" width="19.75390625" style="0" bestFit="1" customWidth="1"/>
    <col min="2" max="2" width="12.25390625" style="0" customWidth="1"/>
    <col min="3" max="3" width="17.50390625" style="0" customWidth="1"/>
    <col min="4" max="4" width="12.00390625" style="0" bestFit="1" customWidth="1"/>
    <col min="5" max="5" width="10.00390625" style="0" bestFit="1" customWidth="1"/>
    <col min="6" max="6" width="11.875" style="0" bestFit="1" customWidth="1"/>
    <col min="7" max="7" width="8.50390625" style="0" bestFit="1" customWidth="1"/>
    <col min="8" max="8" width="11.875" style="0" bestFit="1" customWidth="1"/>
  </cols>
  <sheetData>
    <row r="4" ht="13.5" thickBot="1"/>
    <row r="5" spans="1:8" ht="33" customHeight="1" thickBot="1" thickTop="1">
      <c r="A5" s="1" t="s">
        <v>0</v>
      </c>
      <c r="B5" s="1" t="s">
        <v>1</v>
      </c>
      <c r="C5" s="2" t="s">
        <v>2</v>
      </c>
      <c r="D5" s="3" t="s">
        <v>3</v>
      </c>
      <c r="E5" s="4" t="s">
        <v>4</v>
      </c>
      <c r="F5" s="3" t="s">
        <v>5</v>
      </c>
      <c r="G5" s="4" t="s">
        <v>6</v>
      </c>
      <c r="H5" s="3" t="s">
        <v>7</v>
      </c>
    </row>
    <row r="6" spans="1:12" ht="13.5" thickTop="1">
      <c r="A6" s="5" t="s">
        <v>8</v>
      </c>
      <c r="B6" s="6" t="s">
        <v>9</v>
      </c>
      <c r="C6" s="7"/>
      <c r="D6" s="8"/>
      <c r="E6" s="9"/>
      <c r="F6" s="9"/>
      <c r="G6" s="9"/>
      <c r="H6" s="9"/>
      <c r="L6" s="10"/>
    </row>
    <row r="7" spans="1:12" ht="12.75">
      <c r="A7" s="11" t="s">
        <v>10</v>
      </c>
      <c r="B7" s="6" t="s">
        <v>11</v>
      </c>
      <c r="C7" s="7"/>
      <c r="D7" s="12"/>
      <c r="E7" s="9"/>
      <c r="F7" s="9"/>
      <c r="G7" s="9"/>
      <c r="H7" s="9"/>
      <c r="L7" s="10"/>
    </row>
    <row r="8" spans="1:12" ht="12.75">
      <c r="A8" s="11" t="s">
        <v>12</v>
      </c>
      <c r="B8" s="6" t="s">
        <v>13</v>
      </c>
      <c r="C8" s="7"/>
      <c r="D8" s="12"/>
      <c r="E8" s="9"/>
      <c r="F8" s="9"/>
      <c r="G8" s="9"/>
      <c r="H8" s="9"/>
      <c r="L8" s="10"/>
    </row>
    <row r="9" spans="1:12" ht="12.75">
      <c r="A9" s="11" t="s">
        <v>14</v>
      </c>
      <c r="B9" s="6" t="s">
        <v>15</v>
      </c>
      <c r="C9" s="7"/>
      <c r="D9" s="12"/>
      <c r="E9" s="9"/>
      <c r="F9" s="9"/>
      <c r="G9" s="9"/>
      <c r="H9" s="9"/>
      <c r="L9" s="10"/>
    </row>
    <row r="10" spans="1:12" ht="13.5" thickBot="1">
      <c r="A10" s="11" t="s">
        <v>16</v>
      </c>
      <c r="B10" s="6" t="s">
        <v>17</v>
      </c>
      <c r="C10" s="7"/>
      <c r="D10" s="13"/>
      <c r="E10" s="9"/>
      <c r="F10" s="9"/>
      <c r="G10" s="9"/>
      <c r="H10" s="9"/>
      <c r="L10" s="10"/>
    </row>
    <row r="11" spans="1:8" ht="13.5" thickBot="1" thickTop="1">
      <c r="A11" s="14" t="s">
        <v>18</v>
      </c>
      <c r="B11" s="15" t="s">
        <v>19</v>
      </c>
      <c r="C11" s="15"/>
      <c r="D11" s="16"/>
      <c r="E11" s="17"/>
      <c r="F11" s="17"/>
      <c r="G11" s="17"/>
      <c r="H11" s="17"/>
    </row>
    <row r="12" ht="9" customHeight="1" thickBot="1" thickTop="1"/>
    <row r="13" spans="1:8" ht="14.25" thickBot="1" thickTop="1">
      <c r="A13" s="48" t="s">
        <v>20</v>
      </c>
      <c r="B13" s="49"/>
      <c r="C13" s="49"/>
      <c r="D13" s="50"/>
      <c r="H13" s="18"/>
    </row>
    <row r="14" spans="1:5" ht="12.75" thickTop="1">
      <c r="A14" s="51" t="s">
        <v>21</v>
      </c>
      <c r="B14" s="52"/>
      <c r="C14" s="19"/>
      <c r="D14" s="20"/>
      <c r="E14" s="18"/>
    </row>
    <row r="15" spans="1:5" ht="12.75" thickBot="1">
      <c r="A15" s="53"/>
      <c r="B15" s="54"/>
      <c r="C15" s="21"/>
      <c r="D15" s="22"/>
      <c r="E15" s="18"/>
    </row>
    <row r="16" spans="1:4" ht="27" thickBot="1" thickTop="1">
      <c r="A16" s="55" t="s">
        <v>22</v>
      </c>
      <c r="B16" s="56"/>
      <c r="C16" s="23" t="s">
        <v>23</v>
      </c>
      <c r="D16" s="24" t="s">
        <v>24</v>
      </c>
    </row>
    <row r="17" spans="1:4" ht="13.5" thickTop="1">
      <c r="A17" s="26" t="s">
        <v>8</v>
      </c>
      <c r="B17" s="27">
        <v>15</v>
      </c>
      <c r="C17" s="28" t="s">
        <v>9</v>
      </c>
      <c r="D17" s="29">
        <v>14.67</v>
      </c>
    </row>
    <row r="18" spans="1:4" ht="12.75">
      <c r="A18" s="31" t="s">
        <v>10</v>
      </c>
      <c r="B18" s="32">
        <v>27</v>
      </c>
      <c r="C18" s="33" t="s">
        <v>17</v>
      </c>
      <c r="D18" s="34">
        <v>17.61</v>
      </c>
    </row>
    <row r="19" spans="1:4" ht="12.75">
      <c r="A19" s="31" t="s">
        <v>25</v>
      </c>
      <c r="B19" s="32">
        <v>20</v>
      </c>
      <c r="C19" s="33" t="s">
        <v>11</v>
      </c>
      <c r="D19" s="34">
        <v>19.08</v>
      </c>
    </row>
    <row r="20" spans="1:4" ht="12.75">
      <c r="A20" s="31" t="s">
        <v>14</v>
      </c>
      <c r="B20" s="32">
        <v>24</v>
      </c>
      <c r="C20" s="33" t="s">
        <v>13</v>
      </c>
      <c r="D20" s="34">
        <v>20.54</v>
      </c>
    </row>
    <row r="21" spans="1:4" ht="13.5" thickBot="1">
      <c r="A21" s="35" t="s">
        <v>16</v>
      </c>
      <c r="B21" s="36">
        <v>25</v>
      </c>
      <c r="C21" s="37" t="s">
        <v>15</v>
      </c>
      <c r="D21" s="38">
        <v>23.48</v>
      </c>
    </row>
    <row r="22" spans="1:4" ht="13.5" thickBot="1" thickTop="1">
      <c r="A22" s="39"/>
      <c r="B22" s="40"/>
      <c r="C22" s="40"/>
      <c r="D22" s="41"/>
    </row>
    <row r="23" spans="1:5" ht="13.5" thickBot="1" thickTop="1">
      <c r="A23" s="57" t="s">
        <v>26</v>
      </c>
      <c r="B23" s="58"/>
      <c r="C23" s="58"/>
      <c r="D23" s="59"/>
      <c r="E23" s="21"/>
    </row>
    <row r="24" spans="1:5" ht="13.5" thickBot="1">
      <c r="A24" s="60" t="s">
        <v>33</v>
      </c>
      <c r="B24" s="61"/>
      <c r="C24" s="61"/>
      <c r="D24" s="42">
        <f>12000/340.75</f>
        <v>35.216434336023475</v>
      </c>
      <c r="E24" s="21"/>
    </row>
    <row r="25" spans="1:5" ht="14.25" customHeight="1" thickBot="1">
      <c r="A25" s="62" t="s">
        <v>34</v>
      </c>
      <c r="B25" s="63"/>
      <c r="C25" s="63"/>
      <c r="D25" s="43">
        <v>0.1</v>
      </c>
      <c r="E25" s="44"/>
    </row>
    <row r="26" spans="1:5" ht="13.5" thickBot="1" thickTop="1">
      <c r="A26" s="57" t="s">
        <v>27</v>
      </c>
      <c r="B26" s="58"/>
      <c r="C26" s="58"/>
      <c r="D26" s="59"/>
      <c r="E26" s="18"/>
    </row>
    <row r="27" spans="1:5" ht="12.75" thickBot="1">
      <c r="A27" s="64" t="s">
        <v>28</v>
      </c>
      <c r="B27" s="65"/>
      <c r="C27" s="65"/>
      <c r="D27" s="45">
        <f>160000/340.75</f>
        <v>469.55245781364636</v>
      </c>
      <c r="E27" s="18"/>
    </row>
    <row r="28" spans="1:5" ht="12.75" thickBot="1">
      <c r="A28" s="64" t="s">
        <v>29</v>
      </c>
      <c r="B28" s="65"/>
      <c r="C28" s="65"/>
      <c r="D28" s="45">
        <f>200000/340.75</f>
        <v>586.940572267058</v>
      </c>
      <c r="E28" s="18"/>
    </row>
    <row r="29" spans="1:5" ht="12.75" thickBot="1">
      <c r="A29" s="64" t="s">
        <v>30</v>
      </c>
      <c r="B29" s="65"/>
      <c r="C29" s="65"/>
      <c r="D29" s="46">
        <v>0.12</v>
      </c>
      <c r="E29" s="18"/>
    </row>
    <row r="30" spans="1:5" ht="12.75" thickBot="1">
      <c r="A30" s="64" t="s">
        <v>31</v>
      </c>
      <c r="B30" s="65"/>
      <c r="C30" s="65"/>
      <c r="D30" s="46">
        <v>0.08</v>
      </c>
      <c r="E30" s="18"/>
    </row>
    <row r="31" spans="1:5" ht="12.75" thickBot="1">
      <c r="A31" s="66" t="s">
        <v>32</v>
      </c>
      <c r="B31" s="67"/>
      <c r="C31" s="67"/>
      <c r="D31" s="47">
        <v>0.1</v>
      </c>
      <c r="E31" s="18"/>
    </row>
    <row r="32" ht="12.75" thickTop="1"/>
  </sheetData>
  <sheetProtection/>
  <mergeCells count="12">
    <mergeCell ref="A26:D26"/>
    <mergeCell ref="A27:C27"/>
    <mergeCell ref="A28:C28"/>
    <mergeCell ref="A29:C29"/>
    <mergeCell ref="A30:C30"/>
    <mergeCell ref="A31:C31"/>
    <mergeCell ref="A13:D13"/>
    <mergeCell ref="A14:B15"/>
    <mergeCell ref="A16:B16"/>
    <mergeCell ref="A23:D23"/>
    <mergeCell ref="A24:C24"/>
    <mergeCell ref="A25:C25"/>
  </mergeCells>
  <printOptions gridLines="1" headings="1" horizontalCentered="1" verticalCentered="1"/>
  <pageMargins left="0.39" right="0.25" top="0.43" bottom="0.48" header="0.18" footer="0.24"/>
  <pageSetup horizontalDpi="300" verticalDpi="300" orientation="landscape" paperSize="9" r:id="rId2"/>
  <headerFooter alignWithMargins="0">
    <oddHeader>&amp;L&amp;"Tahoma,Έντονα"&amp;8ΤΕΙ ΛΑΡΙΣΑΣ
ΤΜΗΜΑ ΛΟΓΙΣΤΙΚΗΣ&amp;C&amp;"Tahoma,Έντονα"&amp;8ΥΠΟΔΕΙΓΜΑ 10.1
ΜΙΣΘ. ΚΑΤΑΣΤΑΣΗ&amp;R&amp;"Tahoma,Έντονα"&amp;8ΚΩΣΤΑΡΕΛΛΟΣ ΔΗΜΗΤΡΗΣ</oddHeader>
    <oddFooter>&amp;L&amp;"Tahoma,Έντονα"&amp;8ΟΝΟΜΑΤΕΠΩΝΥΜΟ ΣΠΟΥΔΑΣΤΗ&amp;R&amp;"Tahoma,Έντονα"&amp;8 233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P14" sqref="P1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Βύρων Δαμασιώτης</dc:creator>
  <cp:keywords/>
  <dc:description/>
  <cp:lastModifiedBy>fitsilis</cp:lastModifiedBy>
  <dcterms:created xsi:type="dcterms:W3CDTF">2009-02-19T16:22:14Z</dcterms:created>
  <dcterms:modified xsi:type="dcterms:W3CDTF">2020-03-04T17:00:06Z</dcterms:modified>
  <cp:category/>
  <cp:version/>
  <cp:contentType/>
  <cp:contentStatus/>
</cp:coreProperties>
</file>