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72" windowHeight="8832" activeTab="0"/>
  </bookViews>
  <sheets>
    <sheet name="Calculations" sheetId="1" r:id="rId1"/>
    <sheet name="Horizontal Flow Map" sheetId="2" r:id="rId2"/>
    <sheet name="Vertical Flow Map" sheetId="3" r:id="rId3"/>
  </sheets>
  <definedNames>
    <definedName name="_xlnm.Print_Area" localSheetId="0">'Calculations'!$A$6:$I$40</definedName>
    <definedName name="_xlnm.Print_Area" localSheetId="1">'Horizontal Flow Map'!$A$1:$K$47</definedName>
    <definedName name="_xlnm.Print_Area" localSheetId="2">'Vertical Flow Map'!$A$1:$K$45</definedName>
  </definedNames>
  <calcPr fullCalcOnLoad="1"/>
</workbook>
</file>

<file path=xl/sharedStrings.xml><?xml version="1.0" encoding="utf-8"?>
<sst xmlns="http://schemas.openxmlformats.org/spreadsheetml/2006/main" count="26" uniqueCount="26">
  <si>
    <t>Water Weight Fraction</t>
  </si>
  <si>
    <t>Oil Weight Fraction</t>
  </si>
  <si>
    <t>Water weight fraction</t>
  </si>
  <si>
    <t>Oil weight fraction</t>
  </si>
  <si>
    <t>Gas weight fraction</t>
  </si>
  <si>
    <t>Gas Froude No (FrG)</t>
  </si>
  <si>
    <t>Liquid Froude No (FrL)</t>
  </si>
  <si>
    <t>Gas</t>
  </si>
  <si>
    <t>Water</t>
  </si>
  <si>
    <t>Parameters</t>
  </si>
  <si>
    <r>
      <t>Oil Volumetric Flow  (m³ hr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</si>
  <si>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Water Volumetric Flow  (m³ hr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</si>
  <si>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Gas Volumetric Flow  (m³ hr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</si>
  <si>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Gas Superficial Velocity (m s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</si>
  <si>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Liquid Superficial Velocity (m s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</si>
  <si>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Liquid Mixture Density (kg m</t>
    </r>
    <r>
      <rPr>
        <vertAlign val="superscript"/>
        <sz val="11"/>
        <rFont val="Calibri"/>
        <family val="2"/>
      </rPr>
      <t>-3</t>
    </r>
    <r>
      <rPr>
        <sz val="11"/>
        <rFont val="Calibri"/>
        <family val="2"/>
      </rPr>
      <t>)</t>
    </r>
  </si>
  <si>
    <r>
      <t>Mixture Velocity (m s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</si>
  <si>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Mixture Density (kg m</t>
    </r>
    <r>
      <rPr>
        <vertAlign val="superscript"/>
        <sz val="11"/>
        <rFont val="Calibri"/>
        <family val="2"/>
      </rPr>
      <t>-3</t>
    </r>
    <r>
      <rPr>
        <sz val="11"/>
        <rFont val="Calibri"/>
        <family val="2"/>
      </rPr>
      <t>)</t>
    </r>
  </si>
  <si>
    <r>
      <t>Mass Flow Rate (kg hr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</si>
  <si>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t>Density (kg 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</si>
  <si>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Pipe ID (m)</t>
  </si>
  <si>
    <t>Calculations</t>
  </si>
  <si>
    <t>Flow Regime Calculator</t>
  </si>
  <si>
    <t>Oil</t>
  </si>
  <si>
    <t>http://excelcalculations.blogspot.com</t>
  </si>
  <si>
    <t>The flow maps are digitized from Shell DEP 31.22.05.11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</si>
</sst>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_)"/>
    <numFmt numFmtId="187" formatCode="0.000_)"/>
    <numFmt numFmtId="188" formatCode="0.0E+0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  <numFmt numFmtId="195" formatCode="[$-409]d\-mmm\-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sz val="16"/>
      <color indexed="8"/>
      <name val="Cambria Math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15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 applyProtection="1">
      <alignment vertical="center"/>
      <protection/>
    </xf>
    <xf numFmtId="0" fontId="0" fillId="2" borderId="17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1" fillId="0" borderId="0" xfId="61" applyFill="1" applyBorder="1" applyAlignment="1" applyProtection="1">
      <alignment vertical="center"/>
      <protection/>
    </xf>
    <xf numFmtId="0" fontId="49" fillId="2" borderId="15" xfId="0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13"/>
          <c:w val="0.998"/>
          <c:h val="0.99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Calculations!$C$20</c:f>
              <c:numCache>
                <c:ptCount val="1"/>
                <c:pt idx="0">
                  <c:v>1.7317099951884671</c:v>
                </c:pt>
              </c:numCache>
            </c:numRef>
          </c:xVal>
          <c:yVal>
            <c:numRef>
              <c:f>Calculations!$C$21</c:f>
              <c:numCache>
                <c:ptCount val="1"/>
                <c:pt idx="0">
                  <c:v>0.006368520030924116</c:v>
                </c:pt>
              </c:numCache>
            </c:numRef>
          </c:yVal>
          <c:smooth val="0"/>
        </c:ser>
        <c:axId val="5682912"/>
        <c:axId val="51146209"/>
      </c:scatterChart>
      <c:valAx>
        <c:axId val="5682912"/>
        <c:scaling>
          <c:logBase val="10"/>
          <c:orientation val="minMax"/>
          <c:max val="10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Gas Froude Number</a:t>
                </a:r>
              </a:p>
            </c:rich>
          </c:tx>
          <c:layout>
            <c:manualLayout>
              <c:xMode val="factor"/>
              <c:yMode val="factor"/>
              <c:x val="0.02125"/>
              <c:y val="0.08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6209"/>
        <c:crossesAt val="1E-05"/>
        <c:crossBetween val="midCat"/>
        <c:dispUnits/>
      </c:valAx>
      <c:valAx>
        <c:axId val="51146209"/>
        <c:scaling>
          <c:logBase val="10"/>
          <c:orientation val="minMax"/>
          <c:max val="1000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Liquid Froudde Number</a:t>
                </a:r>
              </a:p>
            </c:rich>
          </c:tx>
          <c:layout>
            <c:manualLayout>
              <c:xMode val="factor"/>
              <c:yMode val="factor"/>
              <c:x val="0.01825"/>
              <c:y val="0.08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2912"/>
        <c:crossesAt val="0.00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05"/>
          <c:w val="0.98225"/>
          <c:h val="0.97325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Calculations!$C$20</c:f>
              <c:numCache>
                <c:ptCount val="1"/>
                <c:pt idx="0">
                  <c:v>1.7317099951884671</c:v>
                </c:pt>
              </c:numCache>
            </c:numRef>
          </c:xVal>
          <c:yVal>
            <c:numRef>
              <c:f>Calculations!$C$21</c:f>
              <c:numCache>
                <c:ptCount val="1"/>
                <c:pt idx="0">
                  <c:v>0.006368520030924116</c:v>
                </c:pt>
              </c:numCache>
            </c:numRef>
          </c:yVal>
          <c:smooth val="0"/>
        </c:ser>
        <c:axId val="57662698"/>
        <c:axId val="49202235"/>
      </c:scatterChart>
      <c:valAx>
        <c:axId val="57662698"/>
        <c:scaling>
          <c:logBase val="10"/>
          <c:orientation val="minMax"/>
          <c:max val="10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Gas Froude Number</a:t>
                </a:r>
              </a:p>
            </c:rich>
          </c:tx>
          <c:layout>
            <c:manualLayout>
              <c:xMode val="factor"/>
              <c:yMode val="factor"/>
              <c:x val="0.02075"/>
              <c:y val="0.1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2235"/>
        <c:crossesAt val="1E-05"/>
        <c:crossBetween val="midCat"/>
        <c:dispUnits/>
      </c:valAx>
      <c:valAx>
        <c:axId val="49202235"/>
        <c:scaling>
          <c:logBase val="10"/>
          <c:orientation val="minMax"/>
          <c:max val="1000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Liquid Froude Number</a:t>
                </a:r>
              </a:p>
            </c:rich>
          </c:tx>
          <c:layout>
            <c:manualLayout>
              <c:xMode val="factor"/>
              <c:yMode val="factor"/>
              <c:x val="0.0235"/>
              <c:y val="0.08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62698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12</xdr:row>
      <xdr:rowOff>104775</xdr:rowOff>
    </xdr:from>
    <xdr:ext cx="2209800" cy="733425"/>
    <xdr:sp>
      <xdr:nvSpPr>
        <xdr:cNvPr id="1" name="TextBox 1"/>
        <xdr:cNvSpPr txBox="1">
          <a:spLocks noChangeArrowheads="1"/>
        </xdr:cNvSpPr>
      </xdr:nvSpPr>
      <xdr:spPr>
        <a:xfrm>
          <a:off x="3781425" y="2657475"/>
          <a:ext cx="2209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sg=√(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u_sg/√gD</a:t>
          </a:r>
        </a:p>
      </xdr:txBody>
    </xdr:sp>
    <xdr:clientData/>
  </xdr:oneCellAnchor>
  <xdr:oneCellAnchor>
    <xdr:from>
      <xdr:col>5</xdr:col>
      <xdr:colOff>9525</xdr:colOff>
      <xdr:row>17</xdr:row>
      <xdr:rowOff>123825</xdr:rowOff>
    </xdr:from>
    <xdr:ext cx="2219325" cy="733425"/>
    <xdr:sp>
      <xdr:nvSpPr>
        <xdr:cNvPr id="2" name="TextBox 2"/>
        <xdr:cNvSpPr txBox="1">
          <a:spLocks noChangeArrowheads="1"/>
        </xdr:cNvSpPr>
      </xdr:nvSpPr>
      <xdr:spPr>
        <a:xfrm>
          <a:off x="3781425" y="3676650"/>
          <a:ext cx="2219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sl=√(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u_sl/√gD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0.454</cdr:y>
    </cdr:from>
    <cdr:to>
      <cdr:x>0.31425</cdr:x>
      <cdr:y>0.90375</cdr:y>
    </cdr:to>
    <cdr:sp>
      <cdr:nvSpPr>
        <cdr:cNvPr id="1" name="Freeform 3"/>
        <cdr:cNvSpPr>
          <a:spLocks/>
        </cdr:cNvSpPr>
      </cdr:nvSpPr>
      <cdr:spPr>
        <a:xfrm>
          <a:off x="552450" y="2390775"/>
          <a:ext cx="1266825" cy="2381250"/>
        </a:xfrm>
        <a:custGeom>
          <a:pathLst>
            <a:path h="2985188" w="1447800">
              <a:moveTo>
                <a:pt x="0" y="22913"/>
              </a:moveTo>
              <a:cubicBezTo>
                <a:pt x="103187" y="3069"/>
                <a:pt x="206375" y="-16774"/>
                <a:pt x="361950" y="22913"/>
              </a:cubicBezTo>
              <a:cubicBezTo>
                <a:pt x="517525" y="62600"/>
                <a:pt x="774700" y="146738"/>
                <a:pt x="933450" y="261038"/>
              </a:cubicBezTo>
              <a:cubicBezTo>
                <a:pt x="1092200" y="375338"/>
                <a:pt x="1235075" y="488051"/>
                <a:pt x="1314450" y="708713"/>
              </a:cubicBezTo>
              <a:cubicBezTo>
                <a:pt x="1393825" y="929375"/>
                <a:pt x="1387475" y="1205601"/>
                <a:pt x="1409700" y="1585013"/>
              </a:cubicBezTo>
              <a:cubicBezTo>
                <a:pt x="1431925" y="1964426"/>
                <a:pt x="1443038" y="2770876"/>
                <a:pt x="1447800" y="2985188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0.3845</cdr:y>
    </cdr:from>
    <cdr:to>
      <cdr:x>0.39725</cdr:x>
      <cdr:y>0.45675</cdr:y>
    </cdr:to>
    <cdr:sp>
      <cdr:nvSpPr>
        <cdr:cNvPr id="2" name="Freeform 4"/>
        <cdr:cNvSpPr>
          <a:spLocks/>
        </cdr:cNvSpPr>
      </cdr:nvSpPr>
      <cdr:spPr>
        <a:xfrm>
          <a:off x="552450" y="2028825"/>
          <a:ext cx="1752600" cy="381000"/>
        </a:xfrm>
        <a:custGeom>
          <a:pathLst>
            <a:path h="476250" w="2000250">
              <a:moveTo>
                <a:pt x="0" y="476250"/>
              </a:moveTo>
              <a:lnTo>
                <a:pt x="2000250" y="0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0.38275</cdr:y>
    </cdr:from>
    <cdr:to>
      <cdr:x>0.49325</cdr:x>
      <cdr:y>0.45675</cdr:y>
    </cdr:to>
    <cdr:sp>
      <cdr:nvSpPr>
        <cdr:cNvPr id="3" name="Freeform 5"/>
        <cdr:cNvSpPr>
          <a:spLocks/>
        </cdr:cNvSpPr>
      </cdr:nvSpPr>
      <cdr:spPr>
        <a:xfrm>
          <a:off x="2324100" y="2019300"/>
          <a:ext cx="542925" cy="390525"/>
        </a:xfrm>
        <a:custGeom>
          <a:pathLst>
            <a:path h="504825" w="685800">
              <a:moveTo>
                <a:pt x="0" y="0"/>
              </a:moveTo>
              <a:cubicBezTo>
                <a:pt x="275431" y="196850"/>
                <a:pt x="550863" y="393700"/>
                <a:pt x="685800" y="504825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0.496</cdr:x>
      <cdr:y>0.45775</cdr:y>
    </cdr:from>
    <cdr:to>
      <cdr:x>0.5465</cdr:x>
      <cdr:y>0.84775</cdr:y>
    </cdr:to>
    <cdr:sp>
      <cdr:nvSpPr>
        <cdr:cNvPr id="4" name="Freeform 6"/>
        <cdr:cNvSpPr>
          <a:spLocks/>
        </cdr:cNvSpPr>
      </cdr:nvSpPr>
      <cdr:spPr>
        <a:xfrm>
          <a:off x="2886075" y="2419350"/>
          <a:ext cx="295275" cy="2057400"/>
        </a:xfrm>
        <a:custGeom>
          <a:pathLst>
            <a:path h="2562225" w="361950">
              <a:moveTo>
                <a:pt x="0" y="0"/>
              </a:moveTo>
              <a:lnTo>
                <a:pt x="361950" y="2562225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0.661</cdr:y>
    </cdr:from>
    <cdr:to>
      <cdr:x>0.73525</cdr:x>
      <cdr:y>0.9065</cdr:y>
    </cdr:to>
    <cdr:sp>
      <cdr:nvSpPr>
        <cdr:cNvPr id="5" name="Freeform 11"/>
        <cdr:cNvSpPr>
          <a:spLocks/>
        </cdr:cNvSpPr>
      </cdr:nvSpPr>
      <cdr:spPr>
        <a:xfrm>
          <a:off x="2809875" y="3486150"/>
          <a:ext cx="1466850" cy="1295400"/>
        </a:xfrm>
        <a:custGeom>
          <a:pathLst>
            <a:path h="1066800" w="1181100">
              <a:moveTo>
                <a:pt x="1181100" y="0"/>
              </a:moveTo>
              <a:cubicBezTo>
                <a:pt x="728662" y="400050"/>
                <a:pt x="276225" y="800100"/>
                <a:pt x="0" y="106680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</cdr:x>
      <cdr:y>0.166</cdr:y>
    </cdr:from>
    <cdr:to>
      <cdr:x>0.584</cdr:x>
      <cdr:y>0.39275</cdr:y>
    </cdr:to>
    <cdr:sp>
      <cdr:nvSpPr>
        <cdr:cNvPr id="6" name="Freeform 12"/>
        <cdr:cNvSpPr>
          <a:spLocks/>
        </cdr:cNvSpPr>
      </cdr:nvSpPr>
      <cdr:spPr>
        <a:xfrm>
          <a:off x="2324100" y="876300"/>
          <a:ext cx="1066800" cy="1200150"/>
        </a:xfrm>
        <a:custGeom>
          <a:pathLst>
            <a:path h="1495425" w="1276350">
              <a:moveTo>
                <a:pt x="0" y="1495425"/>
              </a:moveTo>
              <a:cubicBezTo>
                <a:pt x="303212" y="1048543"/>
                <a:pt x="606425" y="601662"/>
                <a:pt x="819150" y="352425"/>
              </a:cubicBezTo>
              <a:cubicBezTo>
                <a:pt x="1031875" y="103188"/>
                <a:pt x="1223963" y="100012"/>
                <a:pt x="1276350" y="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0.09575</cdr:y>
    </cdr:from>
    <cdr:to>
      <cdr:x>0.5945</cdr:x>
      <cdr:y>0.1705</cdr:y>
    </cdr:to>
    <cdr:sp>
      <cdr:nvSpPr>
        <cdr:cNvPr id="7" name="Freeform 17"/>
        <cdr:cNvSpPr>
          <a:spLocks/>
        </cdr:cNvSpPr>
      </cdr:nvSpPr>
      <cdr:spPr>
        <a:xfrm>
          <a:off x="3381375" y="504825"/>
          <a:ext cx="66675" cy="390525"/>
        </a:xfrm>
        <a:custGeom>
          <a:pathLst>
            <a:path h="495300" w="90487">
              <a:moveTo>
                <a:pt x="85725" y="0"/>
              </a:moveTo>
              <a:cubicBezTo>
                <a:pt x="88106" y="158750"/>
                <a:pt x="90487" y="317500"/>
                <a:pt x="76200" y="400050"/>
              </a:cubicBezTo>
              <a:cubicBezTo>
                <a:pt x="61913" y="482600"/>
                <a:pt x="0" y="495300"/>
                <a:pt x="0" y="49530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0.20575</cdr:y>
    </cdr:from>
    <cdr:to>
      <cdr:x>0.53075</cdr:x>
      <cdr:y>0.28875</cdr:y>
    </cdr:to>
    <cdr:sp>
      <cdr:nvSpPr>
        <cdr:cNvPr id="8" name="Freeform 18"/>
        <cdr:cNvSpPr>
          <a:spLocks/>
        </cdr:cNvSpPr>
      </cdr:nvSpPr>
      <cdr:spPr>
        <a:xfrm>
          <a:off x="552450" y="1085850"/>
          <a:ext cx="2533650" cy="438150"/>
        </a:xfrm>
        <a:custGeom>
          <a:pathLst>
            <a:path h="552450" w="2895600">
              <a:moveTo>
                <a:pt x="0" y="552450"/>
              </a:moveTo>
              <a:cubicBezTo>
                <a:pt x="615950" y="393700"/>
                <a:pt x="1231900" y="234950"/>
                <a:pt x="1714500" y="142875"/>
              </a:cubicBezTo>
              <a:cubicBezTo>
                <a:pt x="2197100" y="50800"/>
                <a:pt x="2701925" y="36512"/>
                <a:pt x="2895600" y="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0.33875</cdr:x>
      <cdr:y>0.7115</cdr:y>
    </cdr:from>
    <cdr:to>
      <cdr:x>0.47675</cdr:x>
      <cdr:y>0.84975</cdr:y>
    </cdr:to>
    <cdr:sp>
      <cdr:nvSpPr>
        <cdr:cNvPr id="9" name="TextBox 19"/>
        <cdr:cNvSpPr txBox="1">
          <a:spLocks noChangeArrowheads="1"/>
        </cdr:cNvSpPr>
      </cdr:nvSpPr>
      <cdr:spPr>
        <a:xfrm>
          <a:off x="1962150" y="3752850"/>
          <a:ext cx="8001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Stratified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Wavy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</a:t>
          </a:r>
        </a:p>
      </cdr:txBody>
    </cdr:sp>
  </cdr:relSizeAnchor>
  <cdr:relSizeAnchor xmlns:cdr="http://schemas.openxmlformats.org/drawingml/2006/chartDrawing">
    <cdr:from>
      <cdr:x>0.6705</cdr:x>
      <cdr:y>0.782</cdr:y>
    </cdr:from>
    <cdr:to>
      <cdr:x>0.8075</cdr:x>
      <cdr:y>0.923</cdr:y>
    </cdr:to>
    <cdr:sp>
      <cdr:nvSpPr>
        <cdr:cNvPr id="10" name="TextBox 20"/>
        <cdr:cNvSpPr txBox="1">
          <a:spLocks noChangeArrowheads="1"/>
        </cdr:cNvSpPr>
      </cdr:nvSpPr>
      <cdr:spPr>
        <a:xfrm>
          <a:off x="3895725" y="4133850"/>
          <a:ext cx="8001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Mist Flow</a:t>
          </a:r>
        </a:p>
      </cdr:txBody>
    </cdr:sp>
  </cdr:relSizeAnchor>
  <cdr:relSizeAnchor xmlns:cdr="http://schemas.openxmlformats.org/drawingml/2006/chartDrawing">
    <cdr:from>
      <cdr:x>0.54475</cdr:x>
      <cdr:y>0.44425</cdr:y>
    </cdr:from>
    <cdr:to>
      <cdr:x>0.682</cdr:x>
      <cdr:y>0.5815</cdr:y>
    </cdr:to>
    <cdr:sp>
      <cdr:nvSpPr>
        <cdr:cNvPr id="11" name="TextBox 21"/>
        <cdr:cNvSpPr txBox="1">
          <a:spLocks noChangeArrowheads="1"/>
        </cdr:cNvSpPr>
      </cdr:nvSpPr>
      <cdr:spPr>
        <a:xfrm>
          <a:off x="3162300" y="2343150"/>
          <a:ext cx="800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Annular Dispersed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</a:t>
          </a:r>
        </a:p>
      </cdr:txBody>
    </cdr:sp>
  </cdr:relSizeAnchor>
  <cdr:relSizeAnchor xmlns:cdr="http://schemas.openxmlformats.org/drawingml/2006/chartDrawing">
    <cdr:from>
      <cdr:x>0.20425</cdr:x>
      <cdr:y>0.1055</cdr:y>
    </cdr:from>
    <cdr:to>
      <cdr:x>0.3415</cdr:x>
      <cdr:y>0.24275</cdr:y>
    </cdr:to>
    <cdr:sp>
      <cdr:nvSpPr>
        <cdr:cNvPr id="12" name="TextBox 22"/>
        <cdr:cNvSpPr txBox="1">
          <a:spLocks noChangeArrowheads="1"/>
        </cdr:cNvSpPr>
      </cdr:nvSpPr>
      <cdr:spPr>
        <a:xfrm>
          <a:off x="1181100" y="552450"/>
          <a:ext cx="800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Bubble Flow</a:t>
          </a:r>
        </a:p>
      </cdr:txBody>
    </cdr:sp>
  </cdr:relSizeAnchor>
  <cdr:relSizeAnchor xmlns:cdr="http://schemas.openxmlformats.org/drawingml/2006/chartDrawing">
    <cdr:from>
      <cdr:x>0.1355</cdr:x>
      <cdr:y>0.31875</cdr:y>
    </cdr:from>
    <cdr:to>
      <cdr:x>0.2725</cdr:x>
      <cdr:y>0.45675</cdr:y>
    </cdr:to>
    <cdr:sp>
      <cdr:nvSpPr>
        <cdr:cNvPr id="13" name="TextBox 23"/>
        <cdr:cNvSpPr txBox="1">
          <a:spLocks noChangeArrowheads="1"/>
        </cdr:cNvSpPr>
      </cdr:nvSpPr>
      <cdr:spPr>
        <a:xfrm>
          <a:off x="781050" y="1676400"/>
          <a:ext cx="8001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Intermitted Plug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Slug Flow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</xdr:rowOff>
    </xdr:from>
    <xdr:to>
      <xdr:col>9</xdr:col>
      <xdr:colOff>571500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276225" y="180975"/>
        <a:ext cx="58197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657225</xdr:colOff>
      <xdr:row>20</xdr:row>
      <xdr:rowOff>38100</xdr:rowOff>
    </xdr:from>
    <xdr:ext cx="914400" cy="457200"/>
    <xdr:sp>
      <xdr:nvSpPr>
        <xdr:cNvPr id="2" name="TextBox 1"/>
        <xdr:cNvSpPr txBox="1">
          <a:spLocks noChangeArrowheads="1"/>
        </xdr:cNvSpPr>
      </xdr:nvSpPr>
      <xdr:spPr>
        <a:xfrm>
          <a:off x="1066800" y="3733800"/>
          <a:ext cx="914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Stratified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Smooth Flow</a:t>
          </a:r>
        </a:p>
      </xdr:txBody>
    </xdr:sp>
    <xdr:clientData/>
  </xdr:oneCellAnchor>
  <xdr:oneCellAnchor>
    <xdr:from>
      <xdr:col>2</xdr:col>
      <xdr:colOff>333375</xdr:colOff>
      <xdr:row>1</xdr:row>
      <xdr:rowOff>28575</xdr:rowOff>
    </xdr:from>
    <xdr:ext cx="3800475" cy="304800"/>
    <xdr:sp>
      <xdr:nvSpPr>
        <xdr:cNvPr id="3" name="TextBox 2"/>
        <xdr:cNvSpPr txBox="1">
          <a:spLocks noChangeArrowheads="1"/>
        </xdr:cNvSpPr>
      </xdr:nvSpPr>
      <xdr:spPr>
        <a:xfrm>
          <a:off x="1514475" y="200025"/>
          <a:ext cx="3800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Two-Phase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Flow Regime Map for Horizontal Pipes</a:t>
          </a:r>
        </a:p>
      </xdr:txBody>
    </xdr:sp>
    <xdr:clientData/>
  </xdr:oneCellAnchor>
  <xdr:twoCellAnchor editAs="oneCell">
    <xdr:from>
      <xdr:col>12</xdr:col>
      <xdr:colOff>38100</xdr:colOff>
      <xdr:row>1</xdr:row>
      <xdr:rowOff>38100</xdr:rowOff>
    </xdr:from>
    <xdr:to>
      <xdr:col>19</xdr:col>
      <xdr:colOff>47625</xdr:colOff>
      <xdr:row>23</xdr:row>
      <xdr:rowOff>28575</xdr:rowOff>
    </xdr:to>
    <xdr:pic>
      <xdr:nvPicPr>
        <xdr:cNvPr id="4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209550"/>
          <a:ext cx="42767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25</xdr:row>
      <xdr:rowOff>104775</xdr:rowOff>
    </xdr:from>
    <xdr:to>
      <xdr:col>20</xdr:col>
      <xdr:colOff>504825</xdr:colOff>
      <xdr:row>37</xdr:row>
      <xdr:rowOff>104775</xdr:rowOff>
    </xdr:to>
    <xdr:pic>
      <xdr:nvPicPr>
        <xdr:cNvPr id="5" name="Εικόνα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4752975"/>
          <a:ext cx="54387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33</xdr:row>
      <xdr:rowOff>0</xdr:rowOff>
    </xdr:from>
    <xdr:ext cx="2209800" cy="752475"/>
    <xdr:sp>
      <xdr:nvSpPr>
        <xdr:cNvPr id="6" name="TextBox 6"/>
        <xdr:cNvSpPr txBox="1">
          <a:spLocks noChangeArrowheads="1"/>
        </xdr:cNvSpPr>
      </xdr:nvSpPr>
      <xdr:spPr>
        <a:xfrm>
          <a:off x="476250" y="6172200"/>
          <a:ext cx="22098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sg=√(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u_sg/√gD</a:t>
          </a:r>
        </a:p>
      </xdr:txBody>
    </xdr:sp>
    <xdr:clientData/>
  </xdr:oneCellAnchor>
  <xdr:oneCellAnchor>
    <xdr:from>
      <xdr:col>5</xdr:col>
      <xdr:colOff>219075</xdr:colOff>
      <xdr:row>33</xdr:row>
      <xdr:rowOff>66675</xdr:rowOff>
    </xdr:from>
    <xdr:ext cx="2209800" cy="752475"/>
    <xdr:sp>
      <xdr:nvSpPr>
        <xdr:cNvPr id="7" name="TextBox 7"/>
        <xdr:cNvSpPr txBox="1">
          <a:spLocks noChangeArrowheads="1"/>
        </xdr:cNvSpPr>
      </xdr:nvSpPr>
      <xdr:spPr>
        <a:xfrm>
          <a:off x="3228975" y="6238875"/>
          <a:ext cx="22098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sl=√(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u_sl/√gD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</cdr:x>
      <cdr:y>0.022</cdr:y>
    </cdr:from>
    <cdr:to>
      <cdr:x>0.8925</cdr:x>
      <cdr:y>0.075</cdr:y>
    </cdr:to>
    <cdr:sp>
      <cdr:nvSpPr>
        <cdr:cNvPr id="1" name="TextBox 2"/>
        <cdr:cNvSpPr txBox="1">
          <a:spLocks noChangeArrowheads="1"/>
        </cdr:cNvSpPr>
      </cdr:nvSpPr>
      <cdr:spPr>
        <a:xfrm>
          <a:off x="1428750" y="142875"/>
          <a:ext cx="413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Two-Phase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Flow Regime Map for Vertical Pipes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161925</xdr:rowOff>
    </xdr:from>
    <xdr:to>
      <xdr:col>10</xdr:col>
      <xdr:colOff>276225</xdr:colOff>
      <xdr:row>43</xdr:row>
      <xdr:rowOff>57150</xdr:rowOff>
    </xdr:to>
    <xdr:graphicFrame>
      <xdr:nvGraphicFramePr>
        <xdr:cNvPr id="1" name="Chart 2"/>
        <xdr:cNvGraphicFramePr/>
      </xdr:nvGraphicFramePr>
      <xdr:xfrm>
        <a:off x="266700" y="1571625"/>
        <a:ext cx="62388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27</xdr:row>
      <xdr:rowOff>0</xdr:rowOff>
    </xdr:from>
    <xdr:to>
      <xdr:col>2</xdr:col>
      <xdr:colOff>133350</xdr:colOff>
      <xdr:row>40</xdr:row>
      <xdr:rowOff>76200</xdr:rowOff>
    </xdr:to>
    <xdr:sp>
      <xdr:nvSpPr>
        <xdr:cNvPr id="2" name="Freeform 3"/>
        <xdr:cNvSpPr>
          <a:spLocks/>
        </xdr:cNvSpPr>
      </xdr:nvSpPr>
      <xdr:spPr>
        <a:xfrm>
          <a:off x="1285875" y="5029200"/>
          <a:ext cx="28575" cy="2552700"/>
        </a:xfrm>
        <a:custGeom>
          <a:pathLst>
            <a:path h="2552700" w="13747">
              <a:moveTo>
                <a:pt x="13747" y="2552700"/>
              </a:moveTo>
              <a:cubicBezTo>
                <a:pt x="1841" y="1500981"/>
                <a:pt x="-10065" y="449262"/>
                <a:pt x="13747" y="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114300</xdr:rowOff>
    </xdr:from>
    <xdr:to>
      <xdr:col>4</xdr:col>
      <xdr:colOff>219075</xdr:colOff>
      <xdr:row>27</xdr:row>
      <xdr:rowOff>9525</xdr:rowOff>
    </xdr:to>
    <xdr:sp>
      <xdr:nvSpPr>
        <xdr:cNvPr id="3" name="Freeform 4"/>
        <xdr:cNvSpPr>
          <a:spLocks/>
        </xdr:cNvSpPr>
      </xdr:nvSpPr>
      <xdr:spPr>
        <a:xfrm>
          <a:off x="1295400" y="3429000"/>
          <a:ext cx="1323975" cy="1609725"/>
        </a:xfrm>
        <a:custGeom>
          <a:pathLst>
            <a:path h="1609725" w="1323975">
              <a:moveTo>
                <a:pt x="0" y="1609725"/>
              </a:moveTo>
              <a:cubicBezTo>
                <a:pt x="441325" y="1073150"/>
                <a:pt x="1101725" y="258762"/>
                <a:pt x="1323975" y="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123825</xdr:rowOff>
    </xdr:from>
    <xdr:to>
      <xdr:col>4</xdr:col>
      <xdr:colOff>561975</xdr:colOff>
      <xdr:row>18</xdr:row>
      <xdr:rowOff>142875</xdr:rowOff>
    </xdr:to>
    <xdr:sp>
      <xdr:nvSpPr>
        <xdr:cNvPr id="4" name="Freeform 8"/>
        <xdr:cNvSpPr>
          <a:spLocks/>
        </xdr:cNvSpPr>
      </xdr:nvSpPr>
      <xdr:spPr>
        <a:xfrm>
          <a:off x="2590800" y="3438525"/>
          <a:ext cx="361950" cy="19050"/>
        </a:xfrm>
        <a:custGeom>
          <a:pathLst>
            <a:path h="9525" w="457200">
              <a:moveTo>
                <a:pt x="0" y="0"/>
              </a:moveTo>
              <a:lnTo>
                <a:pt x="457200" y="9525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85725</xdr:rowOff>
    </xdr:from>
    <xdr:to>
      <xdr:col>6</xdr:col>
      <xdr:colOff>161925</xdr:colOff>
      <xdr:row>14</xdr:row>
      <xdr:rowOff>152400</xdr:rowOff>
    </xdr:to>
    <xdr:sp>
      <xdr:nvSpPr>
        <xdr:cNvPr id="5" name="Freeform 9"/>
        <xdr:cNvSpPr>
          <a:spLocks/>
        </xdr:cNvSpPr>
      </xdr:nvSpPr>
      <xdr:spPr>
        <a:xfrm>
          <a:off x="3771900" y="2447925"/>
          <a:ext cx="9525" cy="257175"/>
        </a:xfrm>
        <a:custGeom>
          <a:pathLst>
            <a:path h="257175" w="9525">
              <a:moveTo>
                <a:pt x="0" y="0"/>
              </a:moveTo>
              <a:cubicBezTo>
                <a:pt x="4762" y="108744"/>
                <a:pt x="9525" y="217488"/>
                <a:pt x="9525" y="257175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14</xdr:row>
      <xdr:rowOff>133350</xdr:rowOff>
    </xdr:from>
    <xdr:to>
      <xdr:col>6</xdr:col>
      <xdr:colOff>152400</xdr:colOff>
      <xdr:row>20</xdr:row>
      <xdr:rowOff>66675</xdr:rowOff>
    </xdr:to>
    <xdr:sp>
      <xdr:nvSpPr>
        <xdr:cNvPr id="6" name="Freeform 10"/>
        <xdr:cNvSpPr>
          <a:spLocks/>
        </xdr:cNvSpPr>
      </xdr:nvSpPr>
      <xdr:spPr>
        <a:xfrm>
          <a:off x="2686050" y="2686050"/>
          <a:ext cx="1085850" cy="1076325"/>
        </a:xfrm>
        <a:custGeom>
          <a:pathLst>
            <a:path h="1076325" w="1076325">
              <a:moveTo>
                <a:pt x="1076325" y="0"/>
              </a:moveTo>
              <a:cubicBezTo>
                <a:pt x="598487" y="451644"/>
                <a:pt x="120650" y="903288"/>
                <a:pt x="0" y="1076325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57150</xdr:rowOff>
    </xdr:from>
    <xdr:to>
      <xdr:col>4</xdr:col>
      <xdr:colOff>295275</xdr:colOff>
      <xdr:row>40</xdr:row>
      <xdr:rowOff>104775</xdr:rowOff>
    </xdr:to>
    <xdr:sp>
      <xdr:nvSpPr>
        <xdr:cNvPr id="7" name="Freeform 13"/>
        <xdr:cNvSpPr>
          <a:spLocks/>
        </xdr:cNvSpPr>
      </xdr:nvSpPr>
      <xdr:spPr>
        <a:xfrm>
          <a:off x="2676525" y="3752850"/>
          <a:ext cx="19050" cy="3857625"/>
        </a:xfrm>
        <a:custGeom>
          <a:pathLst>
            <a:path h="3857625" w="19050">
              <a:moveTo>
                <a:pt x="19050" y="0"/>
              </a:moveTo>
              <a:cubicBezTo>
                <a:pt x="15081" y="1610519"/>
                <a:pt x="11112" y="3221038"/>
                <a:pt x="0" y="3857625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34</xdr:row>
      <xdr:rowOff>47625</xdr:rowOff>
    </xdr:from>
    <xdr:to>
      <xdr:col>7</xdr:col>
      <xdr:colOff>123825</xdr:colOff>
      <xdr:row>40</xdr:row>
      <xdr:rowOff>123825</xdr:rowOff>
    </xdr:to>
    <xdr:sp>
      <xdr:nvSpPr>
        <xdr:cNvPr id="8" name="Freeform 16"/>
        <xdr:cNvSpPr>
          <a:spLocks/>
        </xdr:cNvSpPr>
      </xdr:nvSpPr>
      <xdr:spPr>
        <a:xfrm>
          <a:off x="3152775" y="6410325"/>
          <a:ext cx="1200150" cy="1219200"/>
        </a:xfrm>
        <a:custGeom>
          <a:pathLst>
            <a:path h="1219200" w="1200150">
              <a:moveTo>
                <a:pt x="0" y="1219200"/>
              </a:moveTo>
              <a:lnTo>
                <a:pt x="1200150" y="0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247650</xdr:colOff>
      <xdr:row>13</xdr:row>
      <xdr:rowOff>9525</xdr:rowOff>
    </xdr:from>
    <xdr:ext cx="1057275" cy="314325"/>
    <xdr:sp>
      <xdr:nvSpPr>
        <xdr:cNvPr id="9" name="TextBox 17"/>
        <xdr:cNvSpPr txBox="1">
          <a:spLocks noChangeArrowheads="1"/>
        </xdr:cNvSpPr>
      </xdr:nvSpPr>
      <xdr:spPr>
        <a:xfrm>
          <a:off x="1428750" y="2371725"/>
          <a:ext cx="1057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Bubble Flow</a:t>
          </a:r>
        </a:p>
      </xdr:txBody>
    </xdr:sp>
    <xdr:clientData/>
  </xdr:oneCellAnchor>
  <xdr:oneCellAnchor>
    <xdr:from>
      <xdr:col>2</xdr:col>
      <xdr:colOff>66675</xdr:colOff>
      <xdr:row>27</xdr:row>
      <xdr:rowOff>47625</xdr:rowOff>
    </xdr:from>
    <xdr:ext cx="1438275" cy="323850"/>
    <xdr:sp>
      <xdr:nvSpPr>
        <xdr:cNvPr id="10" name="TextBox 18"/>
        <xdr:cNvSpPr txBox="1">
          <a:spLocks noChangeArrowheads="1"/>
        </xdr:cNvSpPr>
      </xdr:nvSpPr>
      <xdr:spPr>
        <a:xfrm>
          <a:off x="1247775" y="5076825"/>
          <a:ext cx="1438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Intermittent Flow</a:t>
          </a:r>
        </a:p>
      </xdr:txBody>
    </xdr:sp>
    <xdr:clientData/>
  </xdr:oneCellAnchor>
  <xdr:oneCellAnchor>
    <xdr:from>
      <xdr:col>2</xdr:col>
      <xdr:colOff>276225</xdr:colOff>
      <xdr:row>33</xdr:row>
      <xdr:rowOff>0</xdr:rowOff>
    </xdr:from>
    <xdr:ext cx="523875" cy="552450"/>
    <xdr:sp>
      <xdr:nvSpPr>
        <xdr:cNvPr id="11" name="TextBox 19"/>
        <xdr:cNvSpPr txBox="1">
          <a:spLocks noChangeArrowheads="1"/>
        </xdr:cNvSpPr>
      </xdr:nvSpPr>
      <xdr:spPr>
        <a:xfrm>
          <a:off x="1457325" y="6172200"/>
          <a:ext cx="523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Slug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</a:t>
          </a:r>
        </a:p>
      </xdr:txBody>
    </xdr:sp>
    <xdr:clientData/>
  </xdr:oneCellAnchor>
  <xdr:oneCellAnchor>
    <xdr:from>
      <xdr:col>3</xdr:col>
      <xdr:colOff>266700</xdr:colOff>
      <xdr:row>33</xdr:row>
      <xdr:rowOff>9525</xdr:rowOff>
    </xdr:from>
    <xdr:ext cx="647700" cy="552450"/>
    <xdr:sp>
      <xdr:nvSpPr>
        <xdr:cNvPr id="12" name="TextBox 20"/>
        <xdr:cNvSpPr txBox="1">
          <a:spLocks noChangeArrowheads="1"/>
        </xdr:cNvSpPr>
      </xdr:nvSpPr>
      <xdr:spPr>
        <a:xfrm>
          <a:off x="2057400" y="6181725"/>
          <a:ext cx="6477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Churn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</a:t>
          </a:r>
        </a:p>
      </xdr:txBody>
    </xdr:sp>
    <xdr:clientData/>
  </xdr:oneCellAnchor>
  <xdr:oneCellAnchor>
    <xdr:from>
      <xdr:col>4</xdr:col>
      <xdr:colOff>304800</xdr:colOff>
      <xdr:row>33</xdr:row>
      <xdr:rowOff>9525</xdr:rowOff>
    </xdr:from>
    <xdr:ext cx="1485900" cy="542925"/>
    <xdr:sp>
      <xdr:nvSpPr>
        <xdr:cNvPr id="13" name="TextBox 21"/>
        <xdr:cNvSpPr txBox="1">
          <a:spLocks noChangeArrowheads="1"/>
        </xdr:cNvSpPr>
      </xdr:nvSpPr>
      <xdr:spPr>
        <a:xfrm>
          <a:off x="2705100" y="6181725"/>
          <a:ext cx="1485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Annular Dispersed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</a:t>
          </a:r>
        </a:p>
      </xdr:txBody>
    </xdr:sp>
    <xdr:clientData/>
  </xdr:oneCellAnchor>
  <xdr:oneCellAnchor>
    <xdr:from>
      <xdr:col>6</xdr:col>
      <xdr:colOff>257175</xdr:colOff>
      <xdr:row>38</xdr:row>
      <xdr:rowOff>57150</xdr:rowOff>
    </xdr:from>
    <xdr:ext cx="866775" cy="314325"/>
    <xdr:sp>
      <xdr:nvSpPr>
        <xdr:cNvPr id="14" name="TextBox 22"/>
        <xdr:cNvSpPr txBox="1">
          <a:spLocks noChangeArrowheads="1"/>
        </xdr:cNvSpPr>
      </xdr:nvSpPr>
      <xdr:spPr>
        <a:xfrm>
          <a:off x="3876675" y="7181850"/>
          <a:ext cx="866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Mist Flow</a:t>
          </a:r>
        </a:p>
      </xdr:txBody>
    </xdr:sp>
    <xdr:clientData/>
  </xdr:oneCellAnchor>
  <xdr:twoCellAnchor editAs="oneCell">
    <xdr:from>
      <xdr:col>12</xdr:col>
      <xdr:colOff>85725</xdr:colOff>
      <xdr:row>9</xdr:row>
      <xdr:rowOff>152400</xdr:rowOff>
    </xdr:from>
    <xdr:to>
      <xdr:col>22</xdr:col>
      <xdr:colOff>276225</xdr:colOff>
      <xdr:row>24</xdr:row>
      <xdr:rowOff>152400</xdr:rowOff>
    </xdr:to>
    <xdr:pic>
      <xdr:nvPicPr>
        <xdr:cNvPr id="15" name="Εικόνα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752600"/>
          <a:ext cx="6286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561975</xdr:colOff>
      <xdr:row>29</xdr:row>
      <xdr:rowOff>66675</xdr:rowOff>
    </xdr:from>
    <xdr:ext cx="2209800" cy="762000"/>
    <xdr:sp>
      <xdr:nvSpPr>
        <xdr:cNvPr id="16" name="TextBox 1"/>
        <xdr:cNvSpPr txBox="1">
          <a:spLocks noChangeArrowheads="1"/>
        </xdr:cNvSpPr>
      </xdr:nvSpPr>
      <xdr:spPr>
        <a:xfrm>
          <a:off x="7086600" y="5476875"/>
          <a:ext cx="2209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sg=√(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u_sg/√gD</a:t>
          </a:r>
        </a:p>
      </xdr:txBody>
    </xdr:sp>
    <xdr:clientData/>
  </xdr:oneCellAnchor>
  <xdr:oneCellAnchor>
    <xdr:from>
      <xdr:col>11</xdr:col>
      <xdr:colOff>495300</xdr:colOff>
      <xdr:row>36</xdr:row>
      <xdr:rowOff>19050</xdr:rowOff>
    </xdr:from>
    <xdr:ext cx="2219325" cy="762000"/>
    <xdr:sp>
      <xdr:nvSpPr>
        <xdr:cNvPr id="17" name="TextBox 23"/>
        <xdr:cNvSpPr txBox="1">
          <a:spLocks noChangeArrowheads="1"/>
        </xdr:cNvSpPr>
      </xdr:nvSpPr>
      <xdr:spPr>
        <a:xfrm>
          <a:off x="7019925" y="6762750"/>
          <a:ext cx="22193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sl=√(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u_sl/√gD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calculations.blogspot.com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SheetLayoutView="100" workbookViewId="0" topLeftCell="A1">
      <selection activeCell="E29" sqref="E29"/>
    </sheetView>
  </sheetViews>
  <sheetFormatPr defaultColWidth="9.140625" defaultRowHeight="15.75" customHeight="1"/>
  <cols>
    <col min="1" max="1" width="21.57421875" style="7" customWidth="1"/>
    <col min="2" max="2" width="7.8515625" style="7" customWidth="1"/>
    <col min="3" max="3" width="8.7109375" style="7" customWidth="1"/>
    <col min="4" max="4" width="7.8515625" style="7" customWidth="1"/>
    <col min="5" max="7" width="10.57421875" style="7" customWidth="1"/>
    <col min="8" max="8" width="12.140625" style="7" customWidth="1"/>
    <col min="9" max="9" width="5.140625" style="7" customWidth="1"/>
    <col min="10" max="10" width="9.140625" style="7" customWidth="1"/>
    <col min="11" max="11" width="12.00390625" style="7" customWidth="1"/>
    <col min="12" max="16384" width="9.140625" style="7" customWidth="1"/>
  </cols>
  <sheetData>
    <row r="1" ht="27.75" customHeight="1">
      <c r="A1" s="36" t="s">
        <v>22</v>
      </c>
    </row>
    <row r="2" ht="15.75" customHeight="1">
      <c r="A2" s="37" t="s">
        <v>24</v>
      </c>
    </row>
    <row r="3" ht="15.75" customHeight="1">
      <c r="A3" s="39" t="s">
        <v>25</v>
      </c>
    </row>
    <row r="4" ht="15.75" customHeight="1" thickBot="1"/>
    <row r="5" spans="1:4" ht="15.75" customHeight="1">
      <c r="A5" s="38" t="s">
        <v>9</v>
      </c>
      <c r="B5" s="16"/>
      <c r="C5" s="16"/>
      <c r="D5" s="17"/>
    </row>
    <row r="6" spans="1:8" ht="15.75" customHeight="1">
      <c r="A6" s="18"/>
      <c r="B6" s="19" t="s">
        <v>7</v>
      </c>
      <c r="C6" s="19" t="s">
        <v>8</v>
      </c>
      <c r="D6" s="20" t="s">
        <v>23</v>
      </c>
      <c r="F6" s="14"/>
      <c r="G6" s="10"/>
      <c r="H6" s="8"/>
    </row>
    <row r="7" spans="1:5" ht="15.75" customHeight="1">
      <c r="A7" s="18" t="s">
        <v>18</v>
      </c>
      <c r="B7" s="31">
        <v>40000</v>
      </c>
      <c r="C7" s="31">
        <v>2000</v>
      </c>
      <c r="D7" s="32">
        <v>600</v>
      </c>
      <c r="E7" s="9"/>
    </row>
    <row r="8" spans="1:5" ht="15.75" customHeight="1">
      <c r="A8" s="18" t="s">
        <v>19</v>
      </c>
      <c r="B8" s="31">
        <v>3</v>
      </c>
      <c r="C8" s="31">
        <v>988</v>
      </c>
      <c r="D8" s="32">
        <v>800</v>
      </c>
      <c r="E8" s="9"/>
    </row>
    <row r="9" spans="1:4" ht="15.75" customHeight="1" thickBot="1">
      <c r="A9" s="21" t="s">
        <v>20</v>
      </c>
      <c r="B9" s="33">
        <v>0.3</v>
      </c>
      <c r="C9" s="34"/>
      <c r="D9" s="35"/>
    </row>
    <row r="10" ht="15.75" customHeight="1" thickBot="1">
      <c r="C10" s="9"/>
    </row>
    <row r="11" spans="1:9" ht="15.75" customHeight="1">
      <c r="A11" s="22"/>
      <c r="B11" s="23" t="s">
        <v>21</v>
      </c>
      <c r="C11" s="24"/>
      <c r="D11" s="10"/>
      <c r="H11" s="40"/>
      <c r="I11" s="40"/>
    </row>
    <row r="12" spans="1:13" ht="15.75" customHeight="1">
      <c r="A12" s="25" t="s">
        <v>10</v>
      </c>
      <c r="B12" s="26"/>
      <c r="C12" s="27">
        <f>D7/D8</f>
        <v>0.75</v>
      </c>
      <c r="D12" s="9"/>
      <c r="H12" s="40"/>
      <c r="I12" s="40"/>
      <c r="L12" s="10"/>
      <c r="M12" s="10"/>
    </row>
    <row r="13" spans="1:13" ht="15.75" customHeight="1">
      <c r="A13" s="25" t="s">
        <v>11</v>
      </c>
      <c r="B13" s="26"/>
      <c r="C13" s="27">
        <f>C7/C8</f>
        <v>2.0242914979757085</v>
      </c>
      <c r="D13" s="9"/>
      <c r="H13" s="11"/>
      <c r="I13" s="11"/>
      <c r="J13" s="9"/>
      <c r="K13" s="10"/>
      <c r="L13" s="10"/>
      <c r="M13" s="15"/>
    </row>
    <row r="14" spans="1:13" ht="15.75" customHeight="1">
      <c r="A14" s="25" t="s">
        <v>12</v>
      </c>
      <c r="B14" s="26"/>
      <c r="C14" s="27">
        <f>B7/B8</f>
        <v>13333.333333333334</v>
      </c>
      <c r="D14" s="9"/>
      <c r="L14" s="10"/>
      <c r="M14" s="15"/>
    </row>
    <row r="15" spans="1:13" ht="15.75" customHeight="1">
      <c r="A15" s="25" t="s">
        <v>13</v>
      </c>
      <c r="B15" s="26"/>
      <c r="C15" s="27">
        <f>4*C14/3600/3.14/B9^2</f>
        <v>52.423265445204585</v>
      </c>
      <c r="D15" s="9"/>
      <c r="L15" s="10"/>
      <c r="M15" s="10"/>
    </row>
    <row r="16" spans="1:13" ht="15.75" customHeight="1">
      <c r="A16" s="25" t="s">
        <v>14</v>
      </c>
      <c r="B16" s="26"/>
      <c r="C16" s="27">
        <f>4*(C12+C13)/3600/3.14/B9^2</f>
        <v>0.01090780647155661</v>
      </c>
      <c r="D16" s="9"/>
      <c r="L16" s="10"/>
      <c r="M16" s="10"/>
    </row>
    <row r="17" spans="1:13" ht="15.75" customHeight="1">
      <c r="A17" s="25" t="s">
        <v>0</v>
      </c>
      <c r="B17" s="26"/>
      <c r="C17" s="27">
        <f>C7/(C7+D7)</f>
        <v>0.7692307692307693</v>
      </c>
      <c r="D17" s="9"/>
      <c r="L17" s="10"/>
      <c r="M17" s="10"/>
    </row>
    <row r="18" spans="1:13" ht="15.75" customHeight="1">
      <c r="A18" s="25" t="s">
        <v>1</v>
      </c>
      <c r="B18" s="26"/>
      <c r="C18" s="27">
        <f>1-C17</f>
        <v>0.23076923076923073</v>
      </c>
      <c r="D18" s="9"/>
      <c r="L18" s="10"/>
      <c r="M18" s="10"/>
    </row>
    <row r="19" spans="1:13" ht="15.75" customHeight="1">
      <c r="A19" s="25" t="s">
        <v>15</v>
      </c>
      <c r="B19" s="26"/>
      <c r="C19" s="27">
        <f>1/(C17/C8+C18/D8)</f>
        <v>937.1762130609268</v>
      </c>
      <c r="D19" s="9"/>
      <c r="L19" s="10"/>
      <c r="M19" s="10"/>
    </row>
    <row r="20" spans="1:13" ht="15.75" customHeight="1">
      <c r="A20" s="25" t="s">
        <v>5</v>
      </c>
      <c r="B20" s="26"/>
      <c r="C20" s="27">
        <f>C15*(B8/(C19-B8)/9.81/B9)^0.5</f>
        <v>1.7317099951884671</v>
      </c>
      <c r="D20" s="14"/>
      <c r="L20" s="10"/>
      <c r="M20" s="10"/>
    </row>
    <row r="21" spans="1:13" ht="15.75" customHeight="1">
      <c r="A21" s="25" t="s">
        <v>6</v>
      </c>
      <c r="B21" s="26"/>
      <c r="C21" s="27">
        <f>C16*(C19/(C19-B8)/9.81/B9)^0.5</f>
        <v>0.006368520030924116</v>
      </c>
      <c r="D21" s="14"/>
      <c r="L21" s="10"/>
      <c r="M21" s="10"/>
    </row>
    <row r="22" spans="1:13" ht="15.75" customHeight="1">
      <c r="A22" s="25" t="s">
        <v>2</v>
      </c>
      <c r="B22" s="26"/>
      <c r="C22" s="27">
        <f>C7/(B7+C7+D7)</f>
        <v>0.046948356807511735</v>
      </c>
      <c r="D22" s="9"/>
      <c r="L22" s="10"/>
      <c r="M22" s="10"/>
    </row>
    <row r="23" spans="1:4" ht="15.75" customHeight="1">
      <c r="A23" s="25" t="s">
        <v>3</v>
      </c>
      <c r="B23" s="26"/>
      <c r="C23" s="27">
        <f>D7/(D7+C7+B7)</f>
        <v>0.014084507042253521</v>
      </c>
      <c r="D23" s="9"/>
    </row>
    <row r="24" spans="1:11" ht="15.75" customHeight="1">
      <c r="A24" s="25" t="s">
        <v>4</v>
      </c>
      <c r="B24" s="26"/>
      <c r="C24" s="27">
        <f>B7/(B7+C7+D7)</f>
        <v>0.9389671361502347</v>
      </c>
      <c r="D24" s="14"/>
      <c r="K24" s="14"/>
    </row>
    <row r="25" spans="1:4" ht="15.75" customHeight="1">
      <c r="A25" s="25" t="s">
        <v>17</v>
      </c>
      <c r="B25" s="26"/>
      <c r="C25" s="27">
        <f>1/(C22/C8+C23/D8+C24/B8)</f>
        <v>3.194335348695032</v>
      </c>
      <c r="D25" s="9"/>
    </row>
    <row r="26" spans="1:4" ht="15.75" customHeight="1" thickBot="1">
      <c r="A26" s="28" t="s">
        <v>16</v>
      </c>
      <c r="B26" s="29"/>
      <c r="C26" s="30">
        <f>4*(C12+C13+C14)/3.14/B9^2/3600</f>
        <v>52.43417325167614</v>
      </c>
      <c r="D26" s="9"/>
    </row>
    <row r="29" ht="15.75" customHeight="1">
      <c r="M29" s="12"/>
    </row>
    <row r="31" ht="15.75" customHeight="1">
      <c r="D31" s="11"/>
    </row>
    <row r="32" spans="2:5" ht="15.75" customHeight="1">
      <c r="B32" s="11"/>
      <c r="C32" s="11"/>
      <c r="D32" s="13"/>
      <c r="E32" s="13"/>
    </row>
    <row r="33" spans="2:8" ht="15.75" customHeight="1">
      <c r="B33" s="13"/>
      <c r="C33" s="13"/>
      <c r="D33" s="13"/>
      <c r="E33" s="13"/>
      <c r="F33" s="13"/>
      <c r="G33" s="13"/>
      <c r="H33" s="13"/>
    </row>
    <row r="34" spans="2:8" ht="15.75" customHeight="1">
      <c r="B34" s="13"/>
      <c r="C34" s="13"/>
      <c r="D34" s="13"/>
      <c r="E34" s="13"/>
      <c r="F34" s="13"/>
      <c r="G34" s="13"/>
      <c r="H34" s="13"/>
    </row>
    <row r="35" spans="2:8" ht="15.75" customHeight="1">
      <c r="B35" s="13"/>
      <c r="C35" s="13"/>
      <c r="D35" s="13"/>
      <c r="E35" s="13"/>
      <c r="F35" s="13"/>
      <c r="G35" s="13"/>
      <c r="H35" s="13"/>
    </row>
    <row r="36" spans="2:8" ht="15.75" customHeight="1">
      <c r="B36" s="13"/>
      <c r="C36" s="13"/>
      <c r="D36" s="13"/>
      <c r="E36" s="13"/>
      <c r="F36" s="13"/>
      <c r="G36" s="13"/>
      <c r="H36" s="13"/>
    </row>
    <row r="37" spans="2:8" ht="15.75" customHeight="1">
      <c r="B37" s="13"/>
      <c r="C37" s="13"/>
      <c r="D37" s="13"/>
      <c r="E37" s="13"/>
      <c r="F37" s="13"/>
      <c r="G37" s="13"/>
      <c r="H37" s="13"/>
    </row>
    <row r="38" spans="2:8" ht="15.75" customHeight="1">
      <c r="B38" s="13"/>
      <c r="C38" s="13"/>
      <c r="D38" s="13"/>
      <c r="E38" s="13"/>
      <c r="F38" s="13"/>
      <c r="G38" s="13"/>
      <c r="H38" s="13"/>
    </row>
    <row r="39" spans="2:8" ht="15.75" customHeight="1">
      <c r="B39" s="13"/>
      <c r="C39" s="13"/>
      <c r="F39" s="13"/>
      <c r="G39" s="13"/>
      <c r="H39" s="13"/>
    </row>
  </sheetData>
  <sheetProtection formatCells="0" formatColumns="0" formatRows="0" insertColumns="0" insertRows="0" insertHyperlinks="0" deleteColumns="0" deleteRows="0" sort="0" autoFilter="0" pivotTables="0"/>
  <mergeCells count="2">
    <mergeCell ref="H12:I12"/>
    <mergeCell ref="H11:I11"/>
  </mergeCells>
  <hyperlinks>
    <hyperlink ref="A2" r:id="rId1" display="http://excelcalculations.blogspot.com"/>
  </hyperlinks>
  <printOptions/>
  <pageMargins left="0.7" right="0.7" top="0.75" bottom="0.75" header="0.3" footer="0.3"/>
  <pageSetup horizontalDpi="300" verticalDpi="300" orientation="portrait" paperSize="9" scale="98" r:id="rId4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"/>
  <sheetViews>
    <sheetView showGridLines="0" zoomScale="85" zoomScaleNormal="85" zoomScaleSheetLayoutView="100" workbookViewId="0" topLeftCell="A1">
      <selection activeCell="B39" sqref="B39"/>
    </sheetView>
  </sheetViews>
  <sheetFormatPr defaultColWidth="9.140625" defaultRowHeight="15"/>
  <cols>
    <col min="1" max="1" width="6.140625" style="6" customWidth="1"/>
    <col min="2" max="2" width="11.57421875" style="6" customWidth="1"/>
    <col min="3" max="8" width="9.140625" style="6" customWidth="1"/>
    <col min="9" max="9" width="10.28125" style="6" customWidth="1"/>
    <col min="10" max="10" width="10.57421875" style="6" customWidth="1"/>
    <col min="11" max="11" width="4.421875" style="6" customWidth="1"/>
    <col min="12" max="12" width="4.7109375" style="6" customWidth="1"/>
    <col min="13" max="13" width="9.140625" style="6" customWidth="1"/>
    <col min="14" max="16384" width="9.140625" style="6" customWidth="1"/>
  </cols>
  <sheetData>
    <row r="1" s="1" customFormat="1" ht="13.5" customHeight="1"/>
    <row r="2" spans="2:10" s="1" customFormat="1" ht="13.5" customHeight="1">
      <c r="B2" s="2"/>
      <c r="C2" s="3"/>
      <c r="D2" s="41"/>
      <c r="E2" s="41"/>
      <c r="F2" s="41"/>
      <c r="G2" s="41"/>
      <c r="H2" s="42"/>
      <c r="I2" s="2"/>
      <c r="J2" s="4"/>
    </row>
    <row r="3" spans="2:10" s="1" customFormat="1" ht="13.5" customHeight="1">
      <c r="B3" s="2"/>
      <c r="C3" s="3"/>
      <c r="D3" s="41"/>
      <c r="E3" s="41"/>
      <c r="F3" s="41"/>
      <c r="G3" s="41"/>
      <c r="H3" s="42"/>
      <c r="I3" s="2"/>
      <c r="J3" s="5"/>
    </row>
    <row r="4" spans="2:10" s="1" customFormat="1" ht="13.5" customHeight="1">
      <c r="B4" s="2"/>
      <c r="C4" s="3"/>
      <c r="D4" s="41"/>
      <c r="E4" s="41"/>
      <c r="F4" s="41"/>
      <c r="G4" s="41"/>
      <c r="H4" s="42"/>
      <c r="I4" s="2"/>
      <c r="J4" s="5"/>
    </row>
    <row r="5" spans="2:10" s="1" customFormat="1" ht="13.5" customHeight="1">
      <c r="B5" s="2"/>
      <c r="C5" s="3"/>
      <c r="D5" s="41"/>
      <c r="E5" s="41"/>
      <c r="F5" s="41"/>
      <c r="G5" s="41"/>
      <c r="H5" s="42"/>
      <c r="I5" s="2"/>
      <c r="J5" s="5"/>
    </row>
    <row r="6" s="1" customFormat="1" ht="13.5" customHeight="1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2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9">
    <mergeCell ref="D2:E2"/>
    <mergeCell ref="H2:H5"/>
    <mergeCell ref="D3:E3"/>
    <mergeCell ref="D4:E4"/>
    <mergeCell ref="D5:E5"/>
    <mergeCell ref="F2:G2"/>
    <mergeCell ref="F3:G3"/>
    <mergeCell ref="F4:G4"/>
    <mergeCell ref="F5:G5"/>
  </mergeCells>
  <printOptions/>
  <pageMargins left="0.7" right="0.7" top="0.75" bottom="0.75" header="0.3" footer="0.3"/>
  <pageSetup horizontalDpi="300" verticalDpi="300" orientation="portrait" scale="87" r:id="rId3"/>
  <headerFoot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"/>
  <sheetViews>
    <sheetView showGridLines="0" zoomScale="90" zoomScaleNormal="90" zoomScaleSheetLayoutView="100" workbookViewId="0" topLeftCell="A9">
      <selection activeCell="O38" sqref="O38"/>
    </sheetView>
  </sheetViews>
  <sheetFormatPr defaultColWidth="9.140625" defaultRowHeight="15"/>
  <cols>
    <col min="1" max="1" width="6.140625" style="6" customWidth="1"/>
    <col min="2" max="2" width="11.57421875" style="6" customWidth="1"/>
    <col min="3" max="8" width="9.140625" style="6" customWidth="1"/>
    <col min="9" max="9" width="10.28125" style="6" customWidth="1"/>
    <col min="10" max="10" width="10.57421875" style="6" customWidth="1"/>
    <col min="11" max="11" width="4.421875" style="6" customWidth="1"/>
    <col min="12" max="16384" width="9.140625" style="6" customWidth="1"/>
  </cols>
  <sheetData>
    <row r="1" s="1" customFormat="1" ht="13.5" customHeight="1"/>
    <row r="2" spans="2:10" s="1" customFormat="1" ht="13.5" customHeight="1">
      <c r="B2" s="2"/>
      <c r="C2" s="3"/>
      <c r="D2" s="41"/>
      <c r="E2" s="41"/>
      <c r="F2" s="41"/>
      <c r="G2" s="41"/>
      <c r="H2" s="42"/>
      <c r="I2" s="2"/>
      <c r="J2" s="4"/>
    </row>
    <row r="3" spans="2:10" s="1" customFormat="1" ht="13.5" customHeight="1">
      <c r="B3" s="2"/>
      <c r="C3" s="3"/>
      <c r="D3" s="41"/>
      <c r="E3" s="41"/>
      <c r="F3" s="41"/>
      <c r="G3" s="41"/>
      <c r="H3" s="42"/>
      <c r="I3" s="2"/>
      <c r="J3" s="5"/>
    </row>
    <row r="4" spans="2:10" s="1" customFormat="1" ht="13.5" customHeight="1">
      <c r="B4" s="2"/>
      <c r="C4" s="3"/>
      <c r="D4" s="41"/>
      <c r="E4" s="41"/>
      <c r="F4" s="41"/>
      <c r="G4" s="41"/>
      <c r="H4" s="42"/>
      <c r="I4" s="2"/>
      <c r="J4" s="5"/>
    </row>
    <row r="5" s="1" customFormat="1" ht="13.5" customHeight="1"/>
    <row r="6" spans="2:10" s="1" customFormat="1" ht="13.5" customHeight="1">
      <c r="B6" s="43"/>
      <c r="C6" s="43"/>
      <c r="D6" s="43"/>
      <c r="E6" s="43"/>
      <c r="F6" s="43"/>
      <c r="G6" s="43"/>
      <c r="H6" s="43"/>
      <c r="I6" s="43"/>
      <c r="J6" s="43"/>
    </row>
    <row r="11" ht="15"/>
    <row r="12" ht="15"/>
    <row r="13" ht="15"/>
    <row r="16" ht="15"/>
    <row r="17" ht="15"/>
    <row r="18" ht="15"/>
    <row r="19" ht="15"/>
    <row r="20" ht="15"/>
    <row r="21" ht="15"/>
    <row r="22" ht="15"/>
    <row r="23" ht="15"/>
    <row r="24" ht="15"/>
    <row r="31" ht="15"/>
    <row r="32" ht="15"/>
    <row r="33" ht="15"/>
    <row r="35" ht="15"/>
    <row r="38" ht="15"/>
  </sheetData>
  <sheetProtection formatCells="0" formatColumns="0" formatRows="0" insertColumns="0" insertRows="0" insertHyperlinks="0" deleteColumns="0" deleteRows="0" sort="0" autoFilter="0" pivotTables="0"/>
  <mergeCells count="8">
    <mergeCell ref="B6:J6"/>
    <mergeCell ref="D2:E2"/>
    <mergeCell ref="F2:G2"/>
    <mergeCell ref="H2:H4"/>
    <mergeCell ref="D3:E3"/>
    <mergeCell ref="F3:G3"/>
    <mergeCell ref="D4:E4"/>
    <mergeCell ref="F4:G4"/>
  </mergeCells>
  <printOptions/>
  <pageMargins left="0.7" right="0.7" top="0.75" bottom="0.75" header="0.3" footer="0.3"/>
  <pageSetup horizontalDpi="300" verticalDpi="300" orientation="portrait" scale="92" r:id="rId3"/>
  <headerFoot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User;simulationconsultant@gmail.com</dc:creator>
  <cp:keywords/>
  <dc:description/>
  <cp:lastModifiedBy>Βασίλης</cp:lastModifiedBy>
  <cp:lastPrinted>2011-09-06T14:00:14Z</cp:lastPrinted>
  <dcterms:created xsi:type="dcterms:W3CDTF">2009-12-17T17:56:16Z</dcterms:created>
  <dcterms:modified xsi:type="dcterms:W3CDTF">2020-03-19T20:46:16Z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